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 tabRatio="800" activeTab="11"/>
  </bookViews>
  <sheets>
    <sheet name="Indikátor č. 1" sheetId="1" r:id="rId1"/>
    <sheet name="Indikátor č. 2" sheetId="2" r:id="rId2"/>
    <sheet name="Indikátor č. 3" sheetId="3" r:id="rId3"/>
    <sheet name="Indikátor č. 4" sheetId="4" r:id="rId4"/>
    <sheet name="Indikátor č. 5" sheetId="5" r:id="rId5"/>
    <sheet name="Indikátor č. 6" sheetId="6" r:id="rId6"/>
    <sheet name="Indikátor č. 7" sheetId="7" r:id="rId7"/>
    <sheet name="Indikátor č. 8" sheetId="8" r:id="rId8"/>
    <sheet name="Indikátor č. 9" sheetId="9" r:id="rId9"/>
    <sheet name="Indikátor č. 10" sheetId="10" r:id="rId10"/>
    <sheet name="Indikátor č. 11" sheetId="12" r:id="rId11"/>
    <sheet name="Souhrn" sheetId="11" r:id="rId1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2" l="1"/>
  <c r="F9" i="12"/>
  <c r="F4" i="12"/>
  <c r="F5" i="12"/>
  <c r="F10" i="12"/>
  <c r="F8" i="12"/>
  <c r="F7" i="12"/>
  <c r="F13" i="12"/>
  <c r="F6" i="12"/>
  <c r="F12" i="12"/>
  <c r="F15" i="12"/>
  <c r="F11" i="12"/>
  <c r="F3" i="12"/>
  <c r="F2" i="12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4" i="1"/>
  <c r="D3" i="1"/>
  <c r="F3" i="11"/>
  <c r="M3" i="11" s="1"/>
  <c r="F4" i="11"/>
  <c r="M4" i="11" s="1"/>
  <c r="F5" i="11"/>
  <c r="M5" i="11" s="1"/>
  <c r="F6" i="11"/>
  <c r="M6" i="11" s="1"/>
  <c r="F7" i="11"/>
  <c r="M7" i="11" s="1"/>
  <c r="F8" i="11"/>
  <c r="M8" i="11" s="1"/>
  <c r="F9" i="11"/>
  <c r="M9" i="11" s="1"/>
  <c r="F10" i="11"/>
  <c r="M10" i="11" s="1"/>
  <c r="F11" i="11"/>
  <c r="M11" i="11" s="1"/>
  <c r="F12" i="11"/>
  <c r="M12" i="11" s="1"/>
  <c r="F13" i="11"/>
  <c r="M13" i="11" s="1"/>
  <c r="F14" i="11"/>
  <c r="M14" i="11" s="1"/>
  <c r="F15" i="11"/>
  <c r="M15" i="11" s="1"/>
  <c r="F16" i="11"/>
  <c r="M16" i="11" s="1"/>
  <c r="F17" i="11"/>
  <c r="M17" i="11" s="1"/>
  <c r="F18" i="11"/>
  <c r="M18" i="11" s="1"/>
  <c r="F19" i="11"/>
  <c r="M19" i="11" s="1"/>
  <c r="F20" i="11"/>
  <c r="M20" i="11" s="1"/>
  <c r="F21" i="11"/>
  <c r="M21" i="11" s="1"/>
  <c r="F22" i="11"/>
  <c r="M22" i="11" s="1"/>
  <c r="F23" i="11"/>
  <c r="M23" i="11" s="1"/>
  <c r="F24" i="11"/>
  <c r="M24" i="11" s="1"/>
  <c r="F25" i="11"/>
  <c r="M25" i="11" s="1"/>
  <c r="F26" i="11"/>
  <c r="M26" i="11" s="1"/>
  <c r="F27" i="11"/>
  <c r="M27" i="11" s="1"/>
  <c r="F28" i="11"/>
  <c r="M28" i="11" s="1"/>
  <c r="F29" i="11"/>
  <c r="M29" i="11" s="1"/>
  <c r="F30" i="11"/>
  <c r="M30" i="11" s="1"/>
  <c r="F31" i="11"/>
  <c r="M31" i="11" s="1"/>
  <c r="F32" i="11"/>
  <c r="M32" i="11" s="1"/>
  <c r="F33" i="11"/>
  <c r="M33" i="11" s="1"/>
  <c r="F34" i="11"/>
  <c r="M34" i="11" s="1"/>
  <c r="F35" i="11"/>
  <c r="M35" i="11" s="1"/>
  <c r="F36" i="11"/>
  <c r="M36" i="11" s="1"/>
  <c r="F37" i="11"/>
  <c r="M37" i="11" s="1"/>
  <c r="F38" i="11"/>
  <c r="M38" i="11" s="1"/>
  <c r="F39" i="11"/>
  <c r="M39" i="11" s="1"/>
  <c r="F40" i="11"/>
  <c r="M40" i="11" s="1"/>
  <c r="F41" i="11"/>
  <c r="M41" i="11" s="1"/>
  <c r="F42" i="11"/>
  <c r="M42" i="11" s="1"/>
  <c r="F43" i="11"/>
  <c r="M43" i="11" s="1"/>
  <c r="F44" i="11"/>
  <c r="M44" i="11" s="1"/>
  <c r="F45" i="11"/>
  <c r="M45" i="11" s="1"/>
  <c r="F46" i="11"/>
  <c r="M46" i="11" s="1"/>
  <c r="F47" i="11"/>
  <c r="M47" i="11" s="1"/>
  <c r="F48" i="11"/>
  <c r="M48" i="11" s="1"/>
  <c r="F49" i="11"/>
  <c r="M49" i="11" s="1"/>
  <c r="F50" i="11"/>
  <c r="M50" i="11" s="1"/>
  <c r="F51" i="11"/>
  <c r="M51" i="11" s="1"/>
  <c r="F52" i="11"/>
  <c r="M52" i="11" s="1"/>
  <c r="F53" i="11"/>
  <c r="M53" i="11" s="1"/>
  <c r="F54" i="11"/>
  <c r="M54" i="11" s="1"/>
  <c r="F55" i="11"/>
  <c r="M55" i="11" s="1"/>
  <c r="F56" i="11"/>
  <c r="M56" i="11" s="1"/>
  <c r="F57" i="11"/>
  <c r="M57" i="11" s="1"/>
  <c r="F58" i="11"/>
  <c r="M58" i="11" s="1"/>
  <c r="F59" i="11"/>
  <c r="M59" i="11" s="1"/>
  <c r="F60" i="11"/>
  <c r="M60" i="11" s="1"/>
  <c r="F61" i="11"/>
  <c r="M61" i="11" s="1"/>
  <c r="F62" i="11"/>
  <c r="M62" i="11" s="1"/>
  <c r="F63" i="11"/>
  <c r="M63" i="11" s="1"/>
  <c r="F64" i="11"/>
  <c r="M64" i="11" s="1"/>
  <c r="F65" i="11"/>
  <c r="M65" i="11" s="1"/>
  <c r="F66" i="11"/>
  <c r="M66" i="11" s="1"/>
  <c r="F67" i="11"/>
  <c r="M67" i="11" s="1"/>
  <c r="F68" i="11"/>
  <c r="M68" i="11" s="1"/>
  <c r="F69" i="11"/>
  <c r="M69" i="11" s="1"/>
  <c r="F70" i="11"/>
  <c r="M70" i="11" s="1"/>
  <c r="F71" i="11"/>
  <c r="M71" i="11" s="1"/>
  <c r="F72" i="11"/>
  <c r="M72" i="11" s="1"/>
  <c r="F73" i="11"/>
  <c r="M73" i="11" s="1"/>
  <c r="F74" i="11"/>
  <c r="M74" i="11" s="1"/>
  <c r="F75" i="11"/>
  <c r="M75" i="11" s="1"/>
  <c r="F76" i="11"/>
  <c r="M76" i="11" s="1"/>
  <c r="F77" i="11"/>
  <c r="M77" i="11" s="1"/>
  <c r="F78" i="11"/>
  <c r="M78" i="11" s="1"/>
  <c r="F79" i="11"/>
  <c r="M79" i="11" s="1"/>
  <c r="F80" i="11"/>
  <c r="M80" i="11" s="1"/>
  <c r="F81" i="11"/>
  <c r="M81" i="11" s="1"/>
  <c r="F82" i="11"/>
  <c r="M82" i="11" s="1"/>
  <c r="F83" i="11"/>
  <c r="M83" i="11" s="1"/>
  <c r="F84" i="11"/>
  <c r="M84" i="11" s="1"/>
  <c r="F85" i="11"/>
  <c r="M85" i="11" s="1"/>
  <c r="F86" i="11"/>
  <c r="M86" i="11" s="1"/>
  <c r="F87" i="11"/>
  <c r="M87" i="11" s="1"/>
  <c r="F88" i="11"/>
  <c r="M88" i="11" s="1"/>
  <c r="F89" i="11"/>
  <c r="M89" i="11" s="1"/>
  <c r="F90" i="11"/>
  <c r="M90" i="11" s="1"/>
  <c r="F91" i="11"/>
  <c r="M91" i="11" s="1"/>
  <c r="F92" i="11"/>
  <c r="M92" i="11" s="1"/>
  <c r="F93" i="11"/>
  <c r="M93" i="11" s="1"/>
  <c r="F94" i="11"/>
  <c r="M94" i="11" s="1"/>
  <c r="F95" i="11"/>
  <c r="M95" i="11" s="1"/>
  <c r="F96" i="11"/>
  <c r="M96" i="11" s="1"/>
  <c r="F97" i="11"/>
  <c r="M97" i="11" s="1"/>
  <c r="F98" i="11"/>
  <c r="M98" i="11" s="1"/>
  <c r="F99" i="11"/>
  <c r="M99" i="11" s="1"/>
  <c r="F100" i="11"/>
  <c r="M100" i="11" s="1"/>
  <c r="F101" i="11"/>
  <c r="M101" i="11" s="1"/>
  <c r="F102" i="11"/>
  <c r="M102" i="11" s="1"/>
  <c r="F103" i="11"/>
  <c r="M103" i="11" s="1"/>
  <c r="F104" i="11"/>
  <c r="M104" i="11" s="1"/>
  <c r="F105" i="11"/>
  <c r="M105" i="11" s="1"/>
  <c r="F106" i="11"/>
  <c r="M106" i="11" s="1"/>
  <c r="F107" i="11"/>
  <c r="M107" i="11" s="1"/>
  <c r="F108" i="11"/>
  <c r="M108" i="11" s="1"/>
  <c r="F109" i="11"/>
  <c r="M109" i="11" s="1"/>
  <c r="F110" i="11"/>
  <c r="M110" i="11" s="1"/>
  <c r="F111" i="11"/>
  <c r="M111" i="11" s="1"/>
  <c r="F112" i="11"/>
  <c r="M112" i="11" s="1"/>
  <c r="F113" i="11"/>
  <c r="M113" i="11" s="1"/>
  <c r="F114" i="11"/>
  <c r="M114" i="11" s="1"/>
  <c r="F115" i="11"/>
  <c r="M115" i="11" s="1"/>
  <c r="F116" i="11"/>
  <c r="M116" i="11" s="1"/>
  <c r="F117" i="11"/>
  <c r="M117" i="11" s="1"/>
  <c r="F118" i="11"/>
  <c r="M118" i="11" s="1"/>
  <c r="F119" i="11"/>
  <c r="M119" i="11" s="1"/>
  <c r="F120" i="11"/>
  <c r="M120" i="11" s="1"/>
  <c r="F121" i="11"/>
  <c r="M121" i="11" s="1"/>
  <c r="F122" i="11"/>
  <c r="M122" i="11" s="1"/>
  <c r="F123" i="11"/>
  <c r="M123" i="11" s="1"/>
  <c r="F124" i="11"/>
  <c r="M124" i="11" s="1"/>
  <c r="F125" i="11"/>
  <c r="M125" i="11" s="1"/>
  <c r="F126" i="11"/>
  <c r="M126" i="11" s="1"/>
  <c r="F127" i="11"/>
  <c r="M127" i="11" s="1"/>
  <c r="F128" i="11"/>
  <c r="M128" i="11" s="1"/>
  <c r="F129" i="11"/>
  <c r="M129" i="11" s="1"/>
  <c r="F130" i="11"/>
  <c r="M130" i="11" s="1"/>
  <c r="F131" i="11"/>
  <c r="M131" i="11" s="1"/>
  <c r="F132" i="11"/>
  <c r="M132" i="11" s="1"/>
  <c r="F133" i="11"/>
  <c r="M133" i="11" s="1"/>
  <c r="F134" i="11"/>
  <c r="M134" i="11" s="1"/>
  <c r="F135" i="11"/>
  <c r="M135" i="11" s="1"/>
  <c r="F136" i="11"/>
  <c r="M136" i="11" s="1"/>
  <c r="F137" i="11"/>
  <c r="M137" i="11" s="1"/>
  <c r="F138" i="11"/>
  <c r="M138" i="11" s="1"/>
  <c r="F139" i="11"/>
  <c r="M139" i="11" s="1"/>
  <c r="F140" i="11"/>
  <c r="M140" i="11" s="1"/>
  <c r="F141" i="11"/>
  <c r="M141" i="11" s="1"/>
  <c r="F142" i="11"/>
  <c r="M142" i="11" s="1"/>
  <c r="F143" i="11"/>
  <c r="M143" i="11" s="1"/>
  <c r="F144" i="11"/>
  <c r="M144" i="11" s="1"/>
  <c r="F145" i="11"/>
  <c r="M145" i="11" s="1"/>
  <c r="F146" i="11"/>
  <c r="M146" i="11" s="1"/>
  <c r="F147" i="11"/>
  <c r="M147" i="11" s="1"/>
  <c r="F148" i="11"/>
  <c r="M148" i="11" s="1"/>
  <c r="F149" i="11"/>
  <c r="M149" i="11" s="1"/>
  <c r="F150" i="11"/>
  <c r="M150" i="11" s="1"/>
  <c r="F151" i="11"/>
  <c r="M151" i="11" s="1"/>
  <c r="F152" i="11"/>
  <c r="M152" i="11" s="1"/>
  <c r="F153" i="11"/>
  <c r="M153" i="11" s="1"/>
  <c r="F154" i="11"/>
  <c r="M154" i="11" s="1"/>
  <c r="F155" i="11"/>
  <c r="M155" i="11" s="1"/>
  <c r="F156" i="11"/>
  <c r="M156" i="11" s="1"/>
  <c r="F157" i="11"/>
  <c r="M157" i="11" s="1"/>
  <c r="F158" i="11"/>
  <c r="M158" i="11" s="1"/>
  <c r="F159" i="11"/>
  <c r="M159" i="11" s="1"/>
  <c r="F160" i="11"/>
  <c r="M160" i="11" s="1"/>
  <c r="F161" i="11"/>
  <c r="M161" i="11" s="1"/>
  <c r="F162" i="11"/>
  <c r="M162" i="11" s="1"/>
  <c r="F163" i="11"/>
  <c r="M163" i="11" s="1"/>
  <c r="F164" i="11"/>
  <c r="M164" i="11" s="1"/>
  <c r="F165" i="11"/>
  <c r="M165" i="11" s="1"/>
  <c r="F166" i="11"/>
  <c r="M166" i="11" s="1"/>
  <c r="F167" i="11"/>
  <c r="M167" i="11" s="1"/>
  <c r="F168" i="11"/>
  <c r="M168" i="11" s="1"/>
  <c r="F169" i="11"/>
  <c r="M169" i="11" s="1"/>
  <c r="F170" i="11"/>
  <c r="M170" i="11" s="1"/>
  <c r="F171" i="11"/>
  <c r="M171" i="11" s="1"/>
  <c r="F172" i="11"/>
  <c r="M172" i="11" s="1"/>
  <c r="F173" i="11"/>
  <c r="M173" i="11" s="1"/>
  <c r="F174" i="11"/>
  <c r="M174" i="11" s="1"/>
  <c r="F175" i="11"/>
  <c r="M175" i="11" s="1"/>
  <c r="F176" i="11"/>
  <c r="M176" i="11" s="1"/>
  <c r="F177" i="11"/>
  <c r="M177" i="11" s="1"/>
  <c r="F178" i="11"/>
  <c r="M178" i="11" s="1"/>
  <c r="F179" i="11"/>
  <c r="M179" i="11" s="1"/>
  <c r="F180" i="11"/>
  <c r="M180" i="11" s="1"/>
  <c r="F181" i="11"/>
  <c r="M181" i="11" s="1"/>
  <c r="F182" i="11"/>
  <c r="M182" i="11" s="1"/>
  <c r="F183" i="11"/>
  <c r="M183" i="11" s="1"/>
  <c r="F184" i="11"/>
  <c r="M184" i="11" s="1"/>
  <c r="F185" i="11"/>
  <c r="M185" i="11" s="1"/>
  <c r="F186" i="11"/>
  <c r="M186" i="11" s="1"/>
  <c r="F187" i="11"/>
  <c r="M187" i="11" s="1"/>
  <c r="F188" i="11"/>
  <c r="M188" i="11" s="1"/>
  <c r="F189" i="11"/>
  <c r="M189" i="11" s="1"/>
  <c r="F190" i="11"/>
  <c r="M190" i="11" s="1"/>
  <c r="F191" i="11"/>
  <c r="M191" i="11" s="1"/>
  <c r="F192" i="11"/>
  <c r="M192" i="11" s="1"/>
  <c r="F193" i="11"/>
  <c r="M193" i="11" s="1"/>
  <c r="F194" i="11"/>
  <c r="M194" i="11" s="1"/>
  <c r="F195" i="11"/>
  <c r="M195" i="11" s="1"/>
  <c r="F196" i="11"/>
  <c r="M196" i="11" s="1"/>
  <c r="F197" i="11"/>
  <c r="M197" i="11" s="1"/>
  <c r="F198" i="11"/>
  <c r="M198" i="11" s="1"/>
  <c r="F199" i="11"/>
  <c r="M199" i="11" s="1"/>
  <c r="F200" i="11"/>
  <c r="M200" i="11" s="1"/>
  <c r="F201" i="11"/>
  <c r="M201" i="11" s="1"/>
  <c r="F202" i="11"/>
  <c r="M202" i="11" s="1"/>
  <c r="F203" i="11"/>
  <c r="M203" i="11" s="1"/>
  <c r="F204" i="11"/>
  <c r="M204" i="11" s="1"/>
  <c r="F205" i="11"/>
  <c r="M205" i="11" s="1"/>
  <c r="F206" i="11"/>
  <c r="M206" i="11" s="1"/>
  <c r="F207" i="11"/>
  <c r="M207" i="11" s="1"/>
  <c r="F208" i="11"/>
  <c r="M208" i="11" s="1"/>
  <c r="D210" i="6"/>
  <c r="E210" i="6" s="1"/>
  <c r="F210" i="6" s="1"/>
  <c r="D209" i="6"/>
  <c r="E209" i="6"/>
  <c r="F209" i="6" s="1"/>
  <c r="F94" i="5"/>
  <c r="F158" i="5"/>
  <c r="F149" i="5"/>
  <c r="F134" i="5"/>
  <c r="F172" i="5"/>
  <c r="F68" i="5"/>
  <c r="F109" i="5"/>
  <c r="F3" i="5"/>
  <c r="F205" i="5"/>
  <c r="F125" i="5"/>
  <c r="F37" i="5"/>
  <c r="F6" i="5"/>
  <c r="F55" i="5"/>
  <c r="F81" i="5"/>
  <c r="F71" i="5"/>
  <c r="F192" i="5"/>
  <c r="F56" i="5"/>
  <c r="F99" i="5"/>
  <c r="F11" i="5"/>
  <c r="F63" i="5"/>
  <c r="F196" i="5"/>
  <c r="F16" i="5"/>
  <c r="F78" i="5"/>
  <c r="F155" i="5"/>
  <c r="F195" i="5"/>
  <c r="F161" i="5"/>
  <c r="F91" i="5"/>
  <c r="F23" i="5"/>
  <c r="F83" i="5"/>
  <c r="F126" i="5"/>
  <c r="F69" i="5"/>
  <c r="F95" i="5"/>
  <c r="F127" i="5"/>
  <c r="F26" i="5"/>
  <c r="F98" i="5"/>
  <c r="F96" i="5"/>
  <c r="F170" i="5"/>
  <c r="F151" i="5"/>
  <c r="F174" i="5"/>
  <c r="F162" i="5"/>
  <c r="F75" i="5"/>
  <c r="F169" i="5"/>
  <c r="F9" i="5"/>
  <c r="F30" i="5"/>
  <c r="F184" i="5"/>
  <c r="F175" i="5"/>
  <c r="F27" i="5"/>
  <c r="F50" i="5"/>
  <c r="F122" i="5"/>
  <c r="F144" i="5"/>
  <c r="F120" i="5"/>
  <c r="F188" i="5"/>
  <c r="F10" i="5"/>
  <c r="F34" i="5"/>
  <c r="F84" i="5"/>
  <c r="F147" i="5"/>
  <c r="F145" i="5"/>
  <c r="F7" i="5"/>
  <c r="F101" i="5"/>
  <c r="F113" i="5"/>
  <c r="F53" i="5"/>
  <c r="F106" i="5"/>
  <c r="F33" i="5"/>
  <c r="F100" i="5"/>
  <c r="F138" i="5"/>
  <c r="F72" i="5"/>
  <c r="F88" i="5"/>
  <c r="F166" i="5"/>
  <c r="F159" i="5"/>
  <c r="F79" i="5"/>
  <c r="F39" i="5"/>
  <c r="F28" i="5"/>
  <c r="F20" i="5"/>
  <c r="F153" i="5"/>
  <c r="F141" i="5"/>
  <c r="F135" i="5"/>
  <c r="F62" i="5"/>
  <c r="F86" i="5"/>
  <c r="F80" i="5"/>
  <c r="F43" i="5"/>
  <c r="F112" i="5"/>
  <c r="F178" i="5"/>
  <c r="F183" i="5"/>
  <c r="F139" i="5"/>
  <c r="F103" i="5"/>
  <c r="F61" i="5"/>
  <c r="F21" i="5"/>
  <c r="F36" i="5"/>
  <c r="F77" i="5"/>
  <c r="F45" i="5"/>
  <c r="F32" i="5"/>
  <c r="F129" i="5"/>
  <c r="F203" i="5"/>
  <c r="F197" i="5"/>
  <c r="F13" i="5"/>
  <c r="F48" i="5"/>
  <c r="F24" i="5"/>
  <c r="F191" i="5"/>
  <c r="F121" i="5"/>
  <c r="F200" i="5"/>
  <c r="F143" i="5"/>
  <c r="F179" i="5"/>
  <c r="F49" i="5"/>
  <c r="F164" i="5"/>
  <c r="F12" i="5"/>
  <c r="F29" i="5"/>
  <c r="F167" i="5"/>
  <c r="F5" i="5"/>
  <c r="F104" i="5"/>
  <c r="F58" i="5"/>
  <c r="F74" i="5"/>
  <c r="F194" i="5"/>
  <c r="F52" i="5"/>
  <c r="F70" i="5"/>
  <c r="F46" i="5"/>
  <c r="F187" i="5"/>
  <c r="F160" i="5"/>
  <c r="F168" i="5"/>
  <c r="F90" i="5"/>
  <c r="F42" i="5"/>
  <c r="F35" i="5"/>
  <c r="F82" i="5"/>
  <c r="F105" i="5"/>
  <c r="F137" i="5"/>
  <c r="F76" i="5"/>
  <c r="F4" i="5"/>
  <c r="F181" i="5"/>
  <c r="F157" i="5"/>
  <c r="F108" i="5"/>
  <c r="F107" i="5"/>
  <c r="F198" i="5"/>
  <c r="F154" i="5"/>
  <c r="F201" i="5"/>
  <c r="F73" i="5"/>
  <c r="F124" i="5"/>
  <c r="F19" i="5"/>
  <c r="F199" i="5"/>
  <c r="F60" i="5"/>
  <c r="F186" i="5"/>
  <c r="F89" i="5"/>
  <c r="F128" i="5"/>
  <c r="F193" i="5"/>
  <c r="F119" i="5"/>
  <c r="F17" i="5"/>
  <c r="F118" i="5"/>
  <c r="F140" i="5"/>
  <c r="F185" i="5"/>
  <c r="F66" i="5"/>
  <c r="F133" i="5"/>
  <c r="F177" i="5"/>
  <c r="F146" i="5"/>
  <c r="F117" i="5"/>
  <c r="F110" i="5"/>
  <c r="F25" i="5"/>
  <c r="F64" i="5"/>
  <c r="F92" i="5"/>
  <c r="F163" i="5"/>
  <c r="F102" i="5"/>
  <c r="F132" i="5"/>
  <c r="F40" i="5"/>
  <c r="F173" i="5"/>
  <c r="F93" i="5"/>
  <c r="F131" i="5"/>
  <c r="F14" i="5"/>
  <c r="F65" i="5"/>
  <c r="F182" i="5"/>
  <c r="F67" i="5"/>
  <c r="F136" i="5"/>
  <c r="F123" i="5"/>
  <c r="F189" i="5"/>
  <c r="F180" i="5"/>
  <c r="F44" i="5"/>
  <c r="F130" i="5"/>
  <c r="F171" i="5"/>
  <c r="F59" i="5"/>
  <c r="F57" i="5"/>
  <c r="F31" i="5"/>
  <c r="F22" i="5"/>
  <c r="F208" i="5"/>
  <c r="F204" i="5"/>
  <c r="F206" i="5"/>
  <c r="F87" i="5"/>
  <c r="F207" i="5"/>
  <c r="F148" i="5"/>
  <c r="F41" i="5"/>
  <c r="F38" i="5"/>
  <c r="F142" i="5"/>
  <c r="F115" i="5"/>
  <c r="F176" i="5"/>
  <c r="F114" i="5"/>
  <c r="F15" i="5"/>
  <c r="F18" i="5"/>
  <c r="F47" i="5"/>
  <c r="F54" i="5"/>
  <c r="F165" i="5"/>
  <c r="F150" i="5"/>
  <c r="F190" i="5"/>
  <c r="F202" i="5"/>
  <c r="F152" i="5"/>
  <c r="F51" i="5"/>
  <c r="F97" i="5"/>
  <c r="F8" i="5"/>
  <c r="F156" i="5"/>
  <c r="F85" i="5"/>
  <c r="F111" i="5"/>
  <c r="F116" i="5"/>
  <c r="D7" i="8" l="1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4" i="8"/>
  <c r="D5" i="8"/>
  <c r="D6" i="8"/>
  <c r="D3" i="8"/>
  <c r="D159" i="10"/>
  <c r="E159" i="10" s="1"/>
  <c r="D171" i="10"/>
  <c r="E171" i="10" s="1"/>
  <c r="D179" i="10"/>
  <c r="E179" i="10" s="1"/>
  <c r="D112" i="10"/>
  <c r="E112" i="10" s="1"/>
  <c r="D34" i="10"/>
  <c r="E34" i="10" s="1"/>
  <c r="D144" i="10"/>
  <c r="E144" i="10" s="1"/>
  <c r="D135" i="10"/>
  <c r="E135" i="10" s="1"/>
  <c r="D74" i="10"/>
  <c r="E74" i="10" s="1"/>
  <c r="D64" i="10"/>
  <c r="E64" i="10" s="1"/>
  <c r="D162" i="10"/>
  <c r="E162" i="10" s="1"/>
  <c r="D197" i="10"/>
  <c r="E197" i="10" s="1"/>
  <c r="D175" i="10"/>
  <c r="E175" i="10" s="1"/>
  <c r="D152" i="10"/>
  <c r="E152" i="10" s="1"/>
  <c r="D86" i="10"/>
  <c r="E86" i="10" s="1"/>
  <c r="D103" i="10"/>
  <c r="E103" i="10" s="1"/>
  <c r="D115" i="10"/>
  <c r="E115" i="10" s="1"/>
  <c r="D79" i="10"/>
  <c r="E79" i="10" s="1"/>
  <c r="D80" i="10"/>
  <c r="E80" i="10" s="1"/>
  <c r="D12" i="10"/>
  <c r="E12" i="10" s="1"/>
  <c r="D26" i="10"/>
  <c r="E26" i="10" s="1"/>
  <c r="D120" i="10"/>
  <c r="E120" i="10" s="1"/>
  <c r="D37" i="10"/>
  <c r="E37" i="10" s="1"/>
  <c r="D153" i="10"/>
  <c r="E153" i="10" s="1"/>
  <c r="D168" i="10"/>
  <c r="E168" i="10" s="1"/>
  <c r="D163" i="10"/>
  <c r="E163" i="10" s="1"/>
  <c r="D100" i="10"/>
  <c r="E100" i="10" s="1"/>
  <c r="D68" i="10"/>
  <c r="E68" i="10" s="1"/>
  <c r="D145" i="10"/>
  <c r="E145" i="10" s="1"/>
  <c r="D13" i="10"/>
  <c r="E13" i="10" s="1"/>
  <c r="D155" i="10"/>
  <c r="E155" i="10" s="1"/>
  <c r="D121" i="10"/>
  <c r="E121" i="10" s="1"/>
  <c r="D194" i="10"/>
  <c r="E194" i="10" s="1"/>
  <c r="D96" i="10"/>
  <c r="E96" i="10" s="1"/>
  <c r="D151" i="10"/>
  <c r="E151" i="10" s="1"/>
  <c r="D21" i="10"/>
  <c r="E21" i="10" s="1"/>
  <c r="D22" i="10"/>
  <c r="E22" i="10" s="1"/>
  <c r="D165" i="10"/>
  <c r="E165" i="10" s="1"/>
  <c r="D156" i="10"/>
  <c r="E156" i="10" s="1"/>
  <c r="D16" i="10"/>
  <c r="E16" i="10" s="1"/>
  <c r="D104" i="10"/>
  <c r="E104" i="10" s="1"/>
  <c r="D30" i="10"/>
  <c r="E30" i="10" s="1"/>
  <c r="D29" i="10"/>
  <c r="E29" i="10" s="1"/>
  <c r="D94" i="10"/>
  <c r="E94" i="10" s="1"/>
  <c r="D95" i="10"/>
  <c r="E95" i="10" s="1"/>
  <c r="D75" i="10"/>
  <c r="E75" i="10" s="1"/>
  <c r="D92" i="10"/>
  <c r="E92" i="10" s="1"/>
  <c r="D4" i="10"/>
  <c r="E4" i="10" s="1"/>
  <c r="D143" i="10"/>
  <c r="E143" i="10" s="1"/>
  <c r="D72" i="10"/>
  <c r="E72" i="10" s="1"/>
  <c r="D57" i="10"/>
  <c r="E57" i="10" s="1"/>
  <c r="D167" i="10"/>
  <c r="E167" i="10" s="1"/>
  <c r="D23" i="10"/>
  <c r="E23" i="10" s="1"/>
  <c r="D83" i="10"/>
  <c r="E83" i="10" s="1"/>
  <c r="D107" i="10"/>
  <c r="E107" i="10" s="1"/>
  <c r="D73" i="10"/>
  <c r="E73" i="10" s="1"/>
  <c r="D106" i="10"/>
  <c r="E106" i="10" s="1"/>
  <c r="D50" i="10"/>
  <c r="E50" i="10" s="1"/>
  <c r="D131" i="10"/>
  <c r="E131" i="10" s="1"/>
  <c r="D138" i="10"/>
  <c r="E138" i="10" s="1"/>
  <c r="D67" i="10"/>
  <c r="E67" i="10" s="1"/>
  <c r="D55" i="10"/>
  <c r="E55" i="10" s="1"/>
  <c r="D61" i="10"/>
  <c r="E61" i="10" s="1"/>
  <c r="D32" i="10"/>
  <c r="E32" i="10" s="1"/>
  <c r="D154" i="10"/>
  <c r="E154" i="10" s="1"/>
  <c r="D105" i="10"/>
  <c r="E105" i="10" s="1"/>
  <c r="D10" i="10"/>
  <c r="E10" i="10" s="1"/>
  <c r="D116" i="10"/>
  <c r="E116" i="10" s="1"/>
  <c r="D18" i="10"/>
  <c r="E18" i="10" s="1"/>
  <c r="D140" i="10"/>
  <c r="E140" i="10" s="1"/>
  <c r="D108" i="10"/>
  <c r="E108" i="10" s="1"/>
  <c r="D19" i="10"/>
  <c r="E19" i="10" s="1"/>
  <c r="D70" i="10"/>
  <c r="E70" i="10" s="1"/>
  <c r="D132" i="10"/>
  <c r="E132" i="10" s="1"/>
  <c r="D31" i="10"/>
  <c r="E31" i="10" s="1"/>
  <c r="D203" i="10"/>
  <c r="E203" i="10" s="1"/>
  <c r="D33" i="10"/>
  <c r="E33" i="10" s="1"/>
  <c r="D58" i="10"/>
  <c r="E58" i="10" s="1"/>
  <c r="D173" i="10"/>
  <c r="E173" i="10" s="1"/>
  <c r="D158" i="10"/>
  <c r="E158" i="10" s="1"/>
  <c r="D69" i="10"/>
  <c r="E69" i="10" s="1"/>
  <c r="D65" i="10"/>
  <c r="E65" i="10" s="1"/>
  <c r="D139" i="10"/>
  <c r="E139" i="10" s="1"/>
  <c r="D189" i="10"/>
  <c r="E189" i="10" s="1"/>
  <c r="D142" i="10"/>
  <c r="E142" i="10" s="1"/>
  <c r="D52" i="10"/>
  <c r="E52" i="10" s="1"/>
  <c r="D177" i="10"/>
  <c r="E177" i="10" s="1"/>
  <c r="D124" i="10"/>
  <c r="E124" i="10" s="1"/>
  <c r="D40" i="10"/>
  <c r="E40" i="10" s="1"/>
  <c r="D160" i="10"/>
  <c r="E160" i="10" s="1"/>
  <c r="D176" i="10"/>
  <c r="E176" i="10" s="1"/>
  <c r="D5" i="10"/>
  <c r="E5" i="10" s="1"/>
  <c r="D51" i="10"/>
  <c r="E51" i="10" s="1"/>
  <c r="D123" i="10"/>
  <c r="E123" i="10" s="1"/>
  <c r="D206" i="10"/>
  <c r="E206" i="10" s="1"/>
  <c r="D130" i="10"/>
  <c r="E130" i="10" s="1"/>
  <c r="D25" i="10"/>
  <c r="E25" i="10" s="1"/>
  <c r="D3" i="10"/>
  <c r="E3" i="10" s="1"/>
  <c r="D6" i="10"/>
  <c r="E6" i="10" s="1"/>
  <c r="D7" i="10"/>
  <c r="E7" i="10" s="1"/>
  <c r="D8" i="10"/>
  <c r="E8" i="10" s="1"/>
  <c r="D9" i="10"/>
  <c r="E9" i="10" s="1"/>
  <c r="D11" i="10"/>
  <c r="E11" i="10" s="1"/>
  <c r="D14" i="10"/>
  <c r="E14" i="10" s="1"/>
  <c r="D15" i="10"/>
  <c r="E15" i="10" s="1"/>
  <c r="D17" i="10"/>
  <c r="E17" i="10" s="1"/>
  <c r="D20" i="10"/>
  <c r="E20" i="10" s="1"/>
  <c r="D24" i="10"/>
  <c r="E24" i="10" s="1"/>
  <c r="D27" i="10"/>
  <c r="E27" i="10" s="1"/>
  <c r="D28" i="10"/>
  <c r="E28" i="10" s="1"/>
  <c r="D35" i="10"/>
  <c r="E35" i="10" s="1"/>
  <c r="D36" i="10"/>
  <c r="E36" i="10" s="1"/>
  <c r="D38" i="10"/>
  <c r="E38" i="10" s="1"/>
  <c r="D39" i="10"/>
  <c r="E39" i="10" s="1"/>
  <c r="D41" i="10"/>
  <c r="E41" i="10" s="1"/>
  <c r="D42" i="10"/>
  <c r="E42" i="10" s="1"/>
  <c r="D43" i="10"/>
  <c r="E43" i="10" s="1"/>
  <c r="D44" i="10"/>
  <c r="E44" i="10" s="1"/>
  <c r="D45" i="10"/>
  <c r="E45" i="10" s="1"/>
  <c r="D46" i="10"/>
  <c r="E46" i="10" s="1"/>
  <c r="D48" i="10"/>
  <c r="E48" i="10" s="1"/>
  <c r="D49" i="10"/>
  <c r="E49" i="10" s="1"/>
  <c r="D53" i="10"/>
  <c r="E53" i="10" s="1"/>
  <c r="D54" i="10"/>
  <c r="E54" i="10" s="1"/>
  <c r="D56" i="10"/>
  <c r="E56" i="10" s="1"/>
  <c r="D59" i="10"/>
  <c r="E59" i="10" s="1"/>
  <c r="D60" i="10"/>
  <c r="E60" i="10" s="1"/>
  <c r="D62" i="10"/>
  <c r="E62" i="10" s="1"/>
  <c r="D63" i="10"/>
  <c r="E63" i="10" s="1"/>
  <c r="D66" i="10"/>
  <c r="E66" i="10" s="1"/>
  <c r="D71" i="10"/>
  <c r="E71" i="10" s="1"/>
  <c r="D76" i="10"/>
  <c r="E76" i="10" s="1"/>
  <c r="D77" i="10"/>
  <c r="E77" i="10" s="1"/>
  <c r="D78" i="10"/>
  <c r="E78" i="10" s="1"/>
  <c r="D81" i="10"/>
  <c r="E81" i="10" s="1"/>
  <c r="D82" i="10"/>
  <c r="E82" i="10" s="1"/>
  <c r="D84" i="10"/>
  <c r="E84" i="10" s="1"/>
  <c r="D85" i="10"/>
  <c r="E85" i="10" s="1"/>
  <c r="D87" i="10"/>
  <c r="E87" i="10" s="1"/>
  <c r="D88" i="10"/>
  <c r="E88" i="10" s="1"/>
  <c r="D89" i="10"/>
  <c r="E89" i="10" s="1"/>
  <c r="D90" i="10"/>
  <c r="E90" i="10" s="1"/>
  <c r="D91" i="10"/>
  <c r="E91" i="10" s="1"/>
  <c r="D93" i="10"/>
  <c r="E93" i="10" s="1"/>
  <c r="D97" i="10"/>
  <c r="E97" i="10" s="1"/>
  <c r="D98" i="10"/>
  <c r="E98" i="10" s="1"/>
  <c r="D99" i="10"/>
  <c r="E99" i="10" s="1"/>
  <c r="D101" i="10"/>
  <c r="E101" i="10" s="1"/>
  <c r="D102" i="10"/>
  <c r="E102" i="10" s="1"/>
  <c r="D109" i="10"/>
  <c r="E109" i="10" s="1"/>
  <c r="D110" i="10"/>
  <c r="E110" i="10" s="1"/>
  <c r="D111" i="10"/>
  <c r="E111" i="10" s="1"/>
  <c r="D113" i="10"/>
  <c r="E113" i="10" s="1"/>
  <c r="D114" i="10"/>
  <c r="E114" i="10" s="1"/>
  <c r="D117" i="10"/>
  <c r="E117" i="10" s="1"/>
  <c r="D118" i="10"/>
  <c r="E118" i="10" s="1"/>
  <c r="D119" i="10"/>
  <c r="E119" i="10" s="1"/>
  <c r="D122" i="10"/>
  <c r="E122" i="10" s="1"/>
  <c r="D125" i="10"/>
  <c r="E125" i="10" s="1"/>
  <c r="D126" i="10"/>
  <c r="E126" i="10" s="1"/>
  <c r="D127" i="10"/>
  <c r="E127" i="10" s="1"/>
  <c r="D128" i="10"/>
  <c r="E128" i="10" s="1"/>
  <c r="D129" i="10"/>
  <c r="E129" i="10" s="1"/>
  <c r="D133" i="10"/>
  <c r="E133" i="10" s="1"/>
  <c r="D134" i="10"/>
  <c r="E134" i="10" s="1"/>
  <c r="D136" i="10"/>
  <c r="E136" i="10" s="1"/>
  <c r="D137" i="10"/>
  <c r="E137" i="10" s="1"/>
  <c r="D141" i="10"/>
  <c r="E141" i="10" s="1"/>
  <c r="D146" i="10"/>
  <c r="E146" i="10" s="1"/>
  <c r="D147" i="10"/>
  <c r="E147" i="10" s="1"/>
  <c r="D148" i="10"/>
  <c r="E148" i="10" s="1"/>
  <c r="D149" i="10"/>
  <c r="E149" i="10" s="1"/>
  <c r="D150" i="10"/>
  <c r="E150" i="10" s="1"/>
  <c r="D157" i="10"/>
  <c r="E157" i="10" s="1"/>
  <c r="D161" i="10"/>
  <c r="E161" i="10" s="1"/>
  <c r="D164" i="10"/>
  <c r="E164" i="10" s="1"/>
  <c r="D166" i="10"/>
  <c r="E166" i="10" s="1"/>
  <c r="D169" i="10"/>
  <c r="E169" i="10" s="1"/>
  <c r="D170" i="10"/>
  <c r="E170" i="10" s="1"/>
  <c r="D172" i="10"/>
  <c r="E172" i="10" s="1"/>
  <c r="D174" i="10"/>
  <c r="E174" i="10" s="1"/>
  <c r="D178" i="10"/>
  <c r="E178" i="10" s="1"/>
  <c r="D180" i="10"/>
  <c r="E180" i="10" s="1"/>
  <c r="D181" i="10"/>
  <c r="E181" i="10" s="1"/>
  <c r="D182" i="10"/>
  <c r="E182" i="10" s="1"/>
  <c r="D183" i="10"/>
  <c r="E183" i="10" s="1"/>
  <c r="D184" i="10"/>
  <c r="E184" i="10" s="1"/>
  <c r="D185" i="10"/>
  <c r="E185" i="10" s="1"/>
  <c r="D186" i="10"/>
  <c r="E186" i="10" s="1"/>
  <c r="D187" i="10"/>
  <c r="E187" i="10" s="1"/>
  <c r="D188" i="10"/>
  <c r="E188" i="10" s="1"/>
  <c r="D190" i="10"/>
  <c r="E190" i="10" s="1"/>
  <c r="D191" i="10"/>
  <c r="E191" i="10" s="1"/>
  <c r="D192" i="10"/>
  <c r="E192" i="10" s="1"/>
  <c r="D193" i="10"/>
  <c r="E193" i="10" s="1"/>
  <c r="D195" i="10"/>
  <c r="E195" i="10" s="1"/>
  <c r="D196" i="10"/>
  <c r="E196" i="10" s="1"/>
  <c r="D198" i="10"/>
  <c r="E198" i="10" s="1"/>
  <c r="D199" i="10"/>
  <c r="E199" i="10" s="1"/>
  <c r="D200" i="10"/>
  <c r="E200" i="10" s="1"/>
  <c r="D201" i="10"/>
  <c r="E201" i="10" s="1"/>
  <c r="D202" i="10"/>
  <c r="E202" i="10" s="1"/>
  <c r="D204" i="10"/>
  <c r="E204" i="10" s="1"/>
  <c r="D205" i="10"/>
  <c r="E205" i="10" s="1"/>
  <c r="D207" i="10"/>
  <c r="E207" i="10" s="1"/>
  <c r="D208" i="10"/>
  <c r="E208" i="10" s="1"/>
  <c r="D47" i="10"/>
  <c r="E47" i="10" s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3" i="3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3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3" i="1"/>
  <c r="D3" i="6"/>
  <c r="E3" i="6" s="1"/>
  <c r="F3" i="6" s="1"/>
  <c r="D4" i="6"/>
  <c r="E4" i="6" s="1"/>
  <c r="F4" i="6" s="1"/>
  <c r="D5" i="6"/>
  <c r="E5" i="6" s="1"/>
  <c r="F5" i="6" s="1"/>
  <c r="D6" i="6"/>
  <c r="E6" i="6" s="1"/>
  <c r="F6" i="6" s="1"/>
  <c r="D7" i="6"/>
  <c r="E7" i="6" s="1"/>
  <c r="F7" i="6" s="1"/>
  <c r="D8" i="6"/>
  <c r="E8" i="6" s="1"/>
  <c r="F8" i="6" s="1"/>
  <c r="D9" i="6"/>
  <c r="E9" i="6" s="1"/>
  <c r="F9" i="6" s="1"/>
  <c r="D10" i="6"/>
  <c r="E10" i="6" s="1"/>
  <c r="F10" i="6" s="1"/>
  <c r="D11" i="6"/>
  <c r="E11" i="6" s="1"/>
  <c r="F11" i="6" s="1"/>
  <c r="D12" i="6"/>
  <c r="E12" i="6" s="1"/>
  <c r="F12" i="6" s="1"/>
  <c r="D13" i="6"/>
  <c r="E13" i="6" s="1"/>
  <c r="F13" i="6" s="1"/>
  <c r="D14" i="6"/>
  <c r="E14" i="6" s="1"/>
  <c r="F14" i="6" s="1"/>
  <c r="D15" i="6"/>
  <c r="E15" i="6" s="1"/>
  <c r="F15" i="6" s="1"/>
  <c r="D16" i="6"/>
  <c r="E16" i="6" s="1"/>
  <c r="F16" i="6" s="1"/>
  <c r="D17" i="6"/>
  <c r="E17" i="6" s="1"/>
  <c r="F17" i="6" s="1"/>
  <c r="D18" i="6"/>
  <c r="E18" i="6" s="1"/>
  <c r="F18" i="6" s="1"/>
  <c r="D19" i="6"/>
  <c r="E19" i="6" s="1"/>
  <c r="F19" i="6" s="1"/>
  <c r="D20" i="6"/>
  <c r="E20" i="6" s="1"/>
  <c r="F20" i="6" s="1"/>
  <c r="D21" i="6"/>
  <c r="E21" i="6" s="1"/>
  <c r="F21" i="6" s="1"/>
  <c r="D22" i="6"/>
  <c r="E22" i="6" s="1"/>
  <c r="F22" i="6" s="1"/>
  <c r="D23" i="6"/>
  <c r="E23" i="6" s="1"/>
  <c r="F23" i="6" s="1"/>
  <c r="D24" i="6"/>
  <c r="E24" i="6" s="1"/>
  <c r="F24" i="6" s="1"/>
  <c r="D25" i="6"/>
  <c r="E25" i="6" s="1"/>
  <c r="F25" i="6" s="1"/>
  <c r="D26" i="6"/>
  <c r="E26" i="6" s="1"/>
  <c r="F26" i="6" s="1"/>
  <c r="D27" i="6"/>
  <c r="E27" i="6" s="1"/>
  <c r="F27" i="6" s="1"/>
  <c r="D28" i="6"/>
  <c r="E28" i="6" s="1"/>
  <c r="F28" i="6" s="1"/>
  <c r="D29" i="6"/>
  <c r="E29" i="6" s="1"/>
  <c r="F29" i="6" s="1"/>
  <c r="D30" i="6"/>
  <c r="E30" i="6" s="1"/>
  <c r="F30" i="6" s="1"/>
  <c r="D31" i="6"/>
  <c r="E31" i="6" s="1"/>
  <c r="F31" i="6" s="1"/>
  <c r="D32" i="6"/>
  <c r="E32" i="6" s="1"/>
  <c r="F32" i="6" s="1"/>
  <c r="D33" i="6"/>
  <c r="E33" i="6" s="1"/>
  <c r="F33" i="6" s="1"/>
  <c r="D34" i="6"/>
  <c r="E34" i="6" s="1"/>
  <c r="F34" i="6" s="1"/>
  <c r="D35" i="6"/>
  <c r="E35" i="6" s="1"/>
  <c r="F35" i="6" s="1"/>
  <c r="D36" i="6"/>
  <c r="E36" i="6" s="1"/>
  <c r="F36" i="6" s="1"/>
  <c r="D37" i="6"/>
  <c r="E37" i="6" s="1"/>
  <c r="F37" i="6" s="1"/>
  <c r="D38" i="6"/>
  <c r="E38" i="6" s="1"/>
  <c r="F38" i="6" s="1"/>
  <c r="D39" i="6"/>
  <c r="E39" i="6" s="1"/>
  <c r="F39" i="6" s="1"/>
  <c r="D40" i="6"/>
  <c r="E40" i="6" s="1"/>
  <c r="F40" i="6" s="1"/>
  <c r="D41" i="6"/>
  <c r="E41" i="6" s="1"/>
  <c r="F41" i="6" s="1"/>
  <c r="D42" i="6"/>
  <c r="E42" i="6" s="1"/>
  <c r="F42" i="6" s="1"/>
  <c r="D43" i="6"/>
  <c r="E43" i="6" s="1"/>
  <c r="F43" i="6" s="1"/>
  <c r="D44" i="6"/>
  <c r="E44" i="6" s="1"/>
  <c r="F44" i="6" s="1"/>
  <c r="D45" i="6"/>
  <c r="E45" i="6" s="1"/>
  <c r="F45" i="6" s="1"/>
  <c r="D46" i="6"/>
  <c r="E46" i="6" s="1"/>
  <c r="F46" i="6" s="1"/>
  <c r="D47" i="6"/>
  <c r="E47" i="6" s="1"/>
  <c r="F47" i="6" s="1"/>
  <c r="D48" i="6"/>
  <c r="E48" i="6" s="1"/>
  <c r="F48" i="6" s="1"/>
  <c r="D49" i="6"/>
  <c r="E49" i="6" s="1"/>
  <c r="F49" i="6" s="1"/>
  <c r="D50" i="6"/>
  <c r="E50" i="6" s="1"/>
  <c r="F50" i="6" s="1"/>
  <c r="D51" i="6"/>
  <c r="E51" i="6" s="1"/>
  <c r="F51" i="6" s="1"/>
  <c r="D52" i="6"/>
  <c r="E52" i="6" s="1"/>
  <c r="F52" i="6" s="1"/>
  <c r="D53" i="6"/>
  <c r="E53" i="6" s="1"/>
  <c r="F53" i="6" s="1"/>
  <c r="D54" i="6"/>
  <c r="E54" i="6" s="1"/>
  <c r="F54" i="6" s="1"/>
  <c r="D55" i="6"/>
  <c r="E55" i="6" s="1"/>
  <c r="F55" i="6" s="1"/>
  <c r="D56" i="6"/>
  <c r="E56" i="6" s="1"/>
  <c r="F56" i="6" s="1"/>
  <c r="D57" i="6"/>
  <c r="E57" i="6" s="1"/>
  <c r="F57" i="6" s="1"/>
  <c r="D58" i="6"/>
  <c r="E58" i="6" s="1"/>
  <c r="F58" i="6" s="1"/>
  <c r="D59" i="6"/>
  <c r="E59" i="6" s="1"/>
  <c r="F59" i="6" s="1"/>
  <c r="D60" i="6"/>
  <c r="E60" i="6" s="1"/>
  <c r="F60" i="6" s="1"/>
  <c r="D61" i="6"/>
  <c r="E61" i="6" s="1"/>
  <c r="F61" i="6" s="1"/>
  <c r="D62" i="6"/>
  <c r="E62" i="6" s="1"/>
  <c r="F62" i="6" s="1"/>
  <c r="D63" i="6"/>
  <c r="E63" i="6" s="1"/>
  <c r="F63" i="6" s="1"/>
  <c r="D64" i="6"/>
  <c r="E64" i="6" s="1"/>
  <c r="F64" i="6" s="1"/>
  <c r="D65" i="6"/>
  <c r="E65" i="6" s="1"/>
  <c r="F65" i="6" s="1"/>
  <c r="D66" i="6"/>
  <c r="E66" i="6" s="1"/>
  <c r="F66" i="6" s="1"/>
  <c r="D67" i="6"/>
  <c r="E67" i="6" s="1"/>
  <c r="F67" i="6" s="1"/>
  <c r="D68" i="6"/>
  <c r="E68" i="6" s="1"/>
  <c r="F68" i="6" s="1"/>
  <c r="D69" i="6"/>
  <c r="E69" i="6" s="1"/>
  <c r="F69" i="6" s="1"/>
  <c r="D70" i="6"/>
  <c r="E70" i="6" s="1"/>
  <c r="F70" i="6" s="1"/>
  <c r="D71" i="6"/>
  <c r="E71" i="6" s="1"/>
  <c r="F71" i="6" s="1"/>
  <c r="D72" i="6"/>
  <c r="E72" i="6" s="1"/>
  <c r="F72" i="6" s="1"/>
  <c r="D73" i="6"/>
  <c r="E73" i="6" s="1"/>
  <c r="F73" i="6" s="1"/>
  <c r="D74" i="6"/>
  <c r="E74" i="6" s="1"/>
  <c r="F74" i="6" s="1"/>
  <c r="D75" i="6"/>
  <c r="E75" i="6" s="1"/>
  <c r="F75" i="6" s="1"/>
  <c r="D76" i="6"/>
  <c r="E76" i="6" s="1"/>
  <c r="F76" i="6" s="1"/>
  <c r="D77" i="6"/>
  <c r="E77" i="6" s="1"/>
  <c r="F77" i="6" s="1"/>
  <c r="D78" i="6"/>
  <c r="E78" i="6" s="1"/>
  <c r="F78" i="6" s="1"/>
  <c r="D79" i="6"/>
  <c r="E79" i="6" s="1"/>
  <c r="F79" i="6" s="1"/>
  <c r="D80" i="6"/>
  <c r="E80" i="6" s="1"/>
  <c r="F80" i="6" s="1"/>
  <c r="D81" i="6"/>
  <c r="E81" i="6" s="1"/>
  <c r="F81" i="6" s="1"/>
  <c r="D82" i="6"/>
  <c r="E82" i="6" s="1"/>
  <c r="F82" i="6" s="1"/>
  <c r="D83" i="6"/>
  <c r="E83" i="6" s="1"/>
  <c r="F83" i="6" s="1"/>
  <c r="D84" i="6"/>
  <c r="E84" i="6" s="1"/>
  <c r="F84" i="6" s="1"/>
  <c r="D85" i="6"/>
  <c r="E85" i="6" s="1"/>
  <c r="F85" i="6" s="1"/>
  <c r="D86" i="6"/>
  <c r="E86" i="6" s="1"/>
  <c r="F86" i="6" s="1"/>
  <c r="D87" i="6"/>
  <c r="E87" i="6" s="1"/>
  <c r="F87" i="6" s="1"/>
  <c r="D88" i="6"/>
  <c r="E88" i="6" s="1"/>
  <c r="F88" i="6" s="1"/>
  <c r="D89" i="6"/>
  <c r="E89" i="6" s="1"/>
  <c r="F89" i="6" s="1"/>
  <c r="D90" i="6"/>
  <c r="E90" i="6" s="1"/>
  <c r="F90" i="6" s="1"/>
  <c r="D91" i="6"/>
  <c r="E91" i="6" s="1"/>
  <c r="F91" i="6" s="1"/>
  <c r="D92" i="6"/>
  <c r="E92" i="6" s="1"/>
  <c r="F92" i="6" s="1"/>
  <c r="D93" i="6"/>
  <c r="E93" i="6" s="1"/>
  <c r="F93" i="6" s="1"/>
  <c r="D94" i="6"/>
  <c r="E94" i="6" s="1"/>
  <c r="F94" i="6" s="1"/>
  <c r="D95" i="6"/>
  <c r="E95" i="6" s="1"/>
  <c r="F95" i="6" s="1"/>
  <c r="D96" i="6"/>
  <c r="E96" i="6" s="1"/>
  <c r="F96" i="6" s="1"/>
  <c r="D97" i="6"/>
  <c r="E97" i="6" s="1"/>
  <c r="F97" i="6" s="1"/>
  <c r="D98" i="6"/>
  <c r="E98" i="6" s="1"/>
  <c r="F98" i="6" s="1"/>
  <c r="D99" i="6"/>
  <c r="E99" i="6" s="1"/>
  <c r="F99" i="6" s="1"/>
  <c r="D100" i="6"/>
  <c r="E100" i="6" s="1"/>
  <c r="F100" i="6" s="1"/>
  <c r="D101" i="6"/>
  <c r="E101" i="6" s="1"/>
  <c r="F101" i="6" s="1"/>
  <c r="D102" i="6"/>
  <c r="E102" i="6" s="1"/>
  <c r="F102" i="6" s="1"/>
  <c r="D103" i="6"/>
  <c r="E103" i="6" s="1"/>
  <c r="F103" i="6" s="1"/>
  <c r="D104" i="6"/>
  <c r="E104" i="6" s="1"/>
  <c r="F104" i="6" s="1"/>
  <c r="D105" i="6"/>
  <c r="E105" i="6" s="1"/>
  <c r="F105" i="6" s="1"/>
  <c r="D106" i="6"/>
  <c r="E106" i="6" s="1"/>
  <c r="F106" i="6" s="1"/>
  <c r="D107" i="6"/>
  <c r="E107" i="6" s="1"/>
  <c r="F107" i="6" s="1"/>
  <c r="D108" i="6"/>
  <c r="E108" i="6" s="1"/>
  <c r="F108" i="6" s="1"/>
  <c r="D109" i="6"/>
  <c r="E109" i="6" s="1"/>
  <c r="F109" i="6" s="1"/>
  <c r="D110" i="6"/>
  <c r="E110" i="6" s="1"/>
  <c r="F110" i="6" s="1"/>
  <c r="D111" i="6"/>
  <c r="E111" i="6" s="1"/>
  <c r="F111" i="6" s="1"/>
  <c r="D112" i="6"/>
  <c r="E112" i="6" s="1"/>
  <c r="F112" i="6" s="1"/>
  <c r="D113" i="6"/>
  <c r="E113" i="6" s="1"/>
  <c r="F113" i="6" s="1"/>
  <c r="D114" i="6"/>
  <c r="E114" i="6" s="1"/>
  <c r="F114" i="6" s="1"/>
  <c r="D115" i="6"/>
  <c r="E115" i="6" s="1"/>
  <c r="F115" i="6" s="1"/>
  <c r="D116" i="6"/>
  <c r="E116" i="6" s="1"/>
  <c r="F116" i="6" s="1"/>
  <c r="D117" i="6"/>
  <c r="E117" i="6" s="1"/>
  <c r="F117" i="6" s="1"/>
  <c r="D118" i="6"/>
  <c r="E118" i="6" s="1"/>
  <c r="F118" i="6" s="1"/>
  <c r="D119" i="6"/>
  <c r="E119" i="6" s="1"/>
  <c r="F119" i="6" s="1"/>
  <c r="D120" i="6"/>
  <c r="E120" i="6" s="1"/>
  <c r="F120" i="6" s="1"/>
  <c r="D121" i="6"/>
  <c r="E121" i="6" s="1"/>
  <c r="F121" i="6" s="1"/>
  <c r="D122" i="6"/>
  <c r="E122" i="6" s="1"/>
  <c r="F122" i="6" s="1"/>
  <c r="D123" i="6"/>
  <c r="E123" i="6" s="1"/>
  <c r="F123" i="6" s="1"/>
  <c r="D124" i="6"/>
  <c r="E124" i="6" s="1"/>
  <c r="F124" i="6" s="1"/>
  <c r="D125" i="6"/>
  <c r="E125" i="6" s="1"/>
  <c r="F125" i="6" s="1"/>
  <c r="D126" i="6"/>
  <c r="E126" i="6" s="1"/>
  <c r="F126" i="6" s="1"/>
  <c r="D127" i="6"/>
  <c r="E127" i="6" s="1"/>
  <c r="F127" i="6" s="1"/>
  <c r="D128" i="6"/>
  <c r="E128" i="6" s="1"/>
  <c r="F128" i="6" s="1"/>
  <c r="D129" i="6"/>
  <c r="E129" i="6" s="1"/>
  <c r="F129" i="6" s="1"/>
  <c r="D130" i="6"/>
  <c r="E130" i="6" s="1"/>
  <c r="F130" i="6" s="1"/>
  <c r="D131" i="6"/>
  <c r="E131" i="6" s="1"/>
  <c r="F131" i="6" s="1"/>
  <c r="D132" i="6"/>
  <c r="E132" i="6" s="1"/>
  <c r="F132" i="6" s="1"/>
  <c r="D133" i="6"/>
  <c r="E133" i="6" s="1"/>
  <c r="F133" i="6" s="1"/>
  <c r="D134" i="6"/>
  <c r="E134" i="6" s="1"/>
  <c r="F134" i="6" s="1"/>
  <c r="D135" i="6"/>
  <c r="E135" i="6" s="1"/>
  <c r="F135" i="6" s="1"/>
  <c r="D136" i="6"/>
  <c r="E136" i="6" s="1"/>
  <c r="F136" i="6" s="1"/>
  <c r="D137" i="6"/>
  <c r="E137" i="6" s="1"/>
  <c r="F137" i="6" s="1"/>
  <c r="D138" i="6"/>
  <c r="E138" i="6" s="1"/>
  <c r="F138" i="6" s="1"/>
  <c r="D139" i="6"/>
  <c r="E139" i="6" s="1"/>
  <c r="F139" i="6" s="1"/>
  <c r="D140" i="6"/>
  <c r="E140" i="6" s="1"/>
  <c r="F140" i="6" s="1"/>
  <c r="D141" i="6"/>
  <c r="E141" i="6" s="1"/>
  <c r="F141" i="6" s="1"/>
  <c r="D142" i="6"/>
  <c r="E142" i="6" s="1"/>
  <c r="F142" i="6" s="1"/>
  <c r="D143" i="6"/>
  <c r="E143" i="6" s="1"/>
  <c r="F143" i="6" s="1"/>
  <c r="D144" i="6"/>
  <c r="E144" i="6" s="1"/>
  <c r="F144" i="6" s="1"/>
  <c r="D145" i="6"/>
  <c r="E145" i="6" s="1"/>
  <c r="F145" i="6" s="1"/>
  <c r="D146" i="6"/>
  <c r="E146" i="6" s="1"/>
  <c r="F146" i="6" s="1"/>
  <c r="D147" i="6"/>
  <c r="E147" i="6" s="1"/>
  <c r="F147" i="6" s="1"/>
  <c r="D148" i="6"/>
  <c r="E148" i="6" s="1"/>
  <c r="F148" i="6" s="1"/>
  <c r="D149" i="6"/>
  <c r="E149" i="6" s="1"/>
  <c r="F149" i="6" s="1"/>
  <c r="D150" i="6"/>
  <c r="E150" i="6" s="1"/>
  <c r="F150" i="6" s="1"/>
  <c r="D151" i="6"/>
  <c r="E151" i="6" s="1"/>
  <c r="F151" i="6" s="1"/>
  <c r="D152" i="6"/>
  <c r="E152" i="6" s="1"/>
  <c r="F152" i="6" s="1"/>
  <c r="D153" i="6"/>
  <c r="E153" i="6" s="1"/>
  <c r="F153" i="6" s="1"/>
  <c r="D154" i="6"/>
  <c r="E154" i="6" s="1"/>
  <c r="F154" i="6" s="1"/>
  <c r="D155" i="6"/>
  <c r="E155" i="6" s="1"/>
  <c r="F155" i="6" s="1"/>
  <c r="D156" i="6"/>
  <c r="E156" i="6" s="1"/>
  <c r="F156" i="6" s="1"/>
  <c r="D157" i="6"/>
  <c r="E157" i="6" s="1"/>
  <c r="F157" i="6" s="1"/>
  <c r="D158" i="6"/>
  <c r="E158" i="6" s="1"/>
  <c r="F158" i="6" s="1"/>
  <c r="D159" i="6"/>
  <c r="E159" i="6" s="1"/>
  <c r="F159" i="6" s="1"/>
  <c r="D160" i="6"/>
  <c r="E160" i="6" s="1"/>
  <c r="F160" i="6" s="1"/>
  <c r="D161" i="6"/>
  <c r="E161" i="6" s="1"/>
  <c r="F161" i="6" s="1"/>
  <c r="D162" i="6"/>
  <c r="E162" i="6" s="1"/>
  <c r="F162" i="6" s="1"/>
  <c r="D163" i="6"/>
  <c r="E163" i="6" s="1"/>
  <c r="F163" i="6" s="1"/>
  <c r="D164" i="6"/>
  <c r="E164" i="6" s="1"/>
  <c r="F164" i="6" s="1"/>
  <c r="D165" i="6"/>
  <c r="E165" i="6" s="1"/>
  <c r="F165" i="6" s="1"/>
  <c r="D166" i="6"/>
  <c r="E166" i="6" s="1"/>
  <c r="F166" i="6" s="1"/>
  <c r="D167" i="6"/>
  <c r="E167" i="6" s="1"/>
  <c r="F167" i="6" s="1"/>
  <c r="D168" i="6"/>
  <c r="E168" i="6" s="1"/>
  <c r="F168" i="6" s="1"/>
  <c r="D169" i="6"/>
  <c r="E169" i="6" s="1"/>
  <c r="F169" i="6" s="1"/>
  <c r="D170" i="6"/>
  <c r="E170" i="6" s="1"/>
  <c r="F170" i="6" s="1"/>
  <c r="D171" i="6"/>
  <c r="E171" i="6" s="1"/>
  <c r="F171" i="6" s="1"/>
  <c r="D172" i="6"/>
  <c r="E172" i="6" s="1"/>
  <c r="F172" i="6" s="1"/>
  <c r="D173" i="6"/>
  <c r="E173" i="6" s="1"/>
  <c r="F173" i="6" s="1"/>
  <c r="D174" i="6"/>
  <c r="E174" i="6" s="1"/>
  <c r="F174" i="6" s="1"/>
  <c r="D175" i="6"/>
  <c r="E175" i="6" s="1"/>
  <c r="F175" i="6" s="1"/>
  <c r="D176" i="6"/>
  <c r="E176" i="6" s="1"/>
  <c r="F176" i="6" s="1"/>
  <c r="D177" i="6"/>
  <c r="E177" i="6" s="1"/>
  <c r="F177" i="6" s="1"/>
  <c r="D178" i="6"/>
  <c r="E178" i="6" s="1"/>
  <c r="F178" i="6" s="1"/>
  <c r="D179" i="6"/>
  <c r="E179" i="6" s="1"/>
  <c r="F179" i="6" s="1"/>
  <c r="D180" i="6"/>
  <c r="E180" i="6" s="1"/>
  <c r="F180" i="6" s="1"/>
  <c r="D181" i="6"/>
  <c r="E181" i="6" s="1"/>
  <c r="F181" i="6" s="1"/>
  <c r="D182" i="6"/>
  <c r="E182" i="6" s="1"/>
  <c r="F182" i="6" s="1"/>
  <c r="D183" i="6"/>
  <c r="E183" i="6" s="1"/>
  <c r="F183" i="6" s="1"/>
  <c r="D184" i="6"/>
  <c r="E184" i="6" s="1"/>
  <c r="F184" i="6" s="1"/>
  <c r="D185" i="6"/>
  <c r="E185" i="6" s="1"/>
  <c r="F185" i="6" s="1"/>
  <c r="D186" i="6"/>
  <c r="E186" i="6" s="1"/>
  <c r="F186" i="6" s="1"/>
  <c r="D187" i="6"/>
  <c r="E187" i="6" s="1"/>
  <c r="F187" i="6" s="1"/>
  <c r="D188" i="6"/>
  <c r="E188" i="6" s="1"/>
  <c r="F188" i="6" s="1"/>
  <c r="D189" i="6"/>
  <c r="E189" i="6" s="1"/>
  <c r="F189" i="6" s="1"/>
  <c r="D190" i="6"/>
  <c r="E190" i="6" s="1"/>
  <c r="F190" i="6" s="1"/>
  <c r="D191" i="6"/>
  <c r="E191" i="6" s="1"/>
  <c r="F191" i="6" s="1"/>
  <c r="D192" i="6"/>
  <c r="E192" i="6" s="1"/>
  <c r="F192" i="6" s="1"/>
  <c r="D193" i="6"/>
  <c r="E193" i="6" s="1"/>
  <c r="F193" i="6" s="1"/>
  <c r="D194" i="6"/>
  <c r="E194" i="6" s="1"/>
  <c r="F194" i="6" s="1"/>
  <c r="D195" i="6"/>
  <c r="E195" i="6" s="1"/>
  <c r="F195" i="6" s="1"/>
  <c r="D196" i="6"/>
  <c r="E196" i="6" s="1"/>
  <c r="F196" i="6" s="1"/>
  <c r="D197" i="6"/>
  <c r="E197" i="6" s="1"/>
  <c r="F197" i="6" s="1"/>
  <c r="D198" i="6"/>
  <c r="E198" i="6" s="1"/>
  <c r="F198" i="6" s="1"/>
  <c r="D199" i="6"/>
  <c r="E199" i="6" s="1"/>
  <c r="F199" i="6" s="1"/>
  <c r="D200" i="6"/>
  <c r="E200" i="6" s="1"/>
  <c r="F200" i="6" s="1"/>
  <c r="D201" i="6"/>
  <c r="E201" i="6" s="1"/>
  <c r="F201" i="6" s="1"/>
  <c r="D202" i="6"/>
  <c r="E202" i="6" s="1"/>
  <c r="F202" i="6" s="1"/>
  <c r="D203" i="6"/>
  <c r="E203" i="6" s="1"/>
  <c r="F203" i="6" s="1"/>
  <c r="D204" i="6"/>
  <c r="E204" i="6" s="1"/>
  <c r="F204" i="6" s="1"/>
  <c r="D205" i="6"/>
  <c r="E205" i="6" s="1"/>
  <c r="F205" i="6" s="1"/>
  <c r="D206" i="6"/>
  <c r="E206" i="6" s="1"/>
  <c r="F206" i="6" s="1"/>
  <c r="D207" i="6"/>
  <c r="E207" i="6" s="1"/>
  <c r="F207" i="6" s="1"/>
  <c r="D208" i="6"/>
  <c r="E208" i="6" s="1"/>
  <c r="F208" i="6" s="1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5" i="7"/>
  <c r="D6" i="7"/>
  <c r="D7" i="7"/>
  <c r="D8" i="7"/>
  <c r="D9" i="7"/>
  <c r="D10" i="7"/>
  <c r="D11" i="7"/>
  <c r="D12" i="7"/>
  <c r="D13" i="7"/>
  <c r="D14" i="7"/>
  <c r="D15" i="7"/>
  <c r="D16" i="7"/>
  <c r="D4" i="7"/>
  <c r="D3" i="7"/>
</calcChain>
</file>

<file path=xl/sharedStrings.xml><?xml version="1.0" encoding="utf-8"?>
<sst xmlns="http://schemas.openxmlformats.org/spreadsheetml/2006/main" count="3203" uniqueCount="287">
  <si>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</si>
  <si>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</si>
  <si>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</si>
  <si>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</si>
  <si>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</si>
  <si>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</si>
  <si>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</si>
  <si>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</si>
  <si>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</si>
  <si>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</si>
  <si>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</si>
  <si>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</si>
  <si>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</si>
  <si>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</si>
  <si>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</si>
  <si>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</si>
  <si>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</si>
  <si>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</si>
  <si>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</si>
  <si>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</si>
  <si>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</si>
  <si>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</si>
  <si>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</si>
  <si>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</si>
  <si>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</si>
  <si>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</si>
  <si>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</si>
  <si>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</si>
  <si>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</si>
  <si>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</si>
  <si>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</si>
  <si>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</si>
  <si>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</si>
  <si>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</si>
  <si>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</si>
  <si>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</si>
  <si>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</si>
  <si>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</si>
  <si>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</si>
  <si>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</si>
  <si>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</si>
  <si>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</si>
  <si>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</si>
  <si>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</si>
  <si>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</si>
  <si>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</si>
  <si>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</si>
  <si>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</si>
  <si>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</si>
  <si>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</si>
  <si>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</si>
  <si>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</si>
  <si>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</si>
  <si>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</si>
  <si>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</si>
  <si>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</si>
  <si>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</si>
  <si>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</si>
  <si>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</si>
  <si>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</si>
  <si>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</si>
  <si>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</si>
  <si>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</si>
  <si>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</si>
  <si>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</si>
  <si>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</si>
  <si>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</si>
  <si>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</si>
  <si>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</si>
  <si>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</si>
  <si>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</si>
  <si>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</si>
  <si>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</si>
  <si>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</si>
  <si>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</si>
  <si>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</si>
  <si>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</si>
  <si>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</si>
  <si>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</si>
  <si>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</si>
  <si>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</si>
  <si>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</si>
  <si>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</si>
  <si>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</si>
  <si>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</si>
  <si>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</si>
  <si>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</si>
  <si>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</si>
  <si>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</si>
  <si>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</si>
  <si>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</si>
  <si>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</si>
  <si>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</si>
  <si>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</si>
  <si>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</si>
  <si>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</si>
  <si>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</si>
  <si>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</si>
  <si>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</si>
  <si>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</si>
  <si>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</si>
  <si>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</si>
  <si>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</si>
  <si>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</si>
  <si>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</si>
  <si>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</si>
  <si>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</si>
  <si>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</si>
  <si>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</si>
  <si>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</si>
  <si>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</si>
  <si>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</si>
  <si>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</si>
  <si>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</si>
  <si>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</si>
  <si>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</si>
  <si>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</si>
  <si>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</si>
  <si>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</si>
  <si>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</si>
  <si>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</si>
  <si>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</si>
  <si>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</si>
  <si>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</si>
  <si>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</si>
  <si>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</si>
  <si>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</si>
  <si>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</si>
  <si>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</si>
  <si>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</si>
  <si>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</si>
  <si>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</si>
  <si>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</si>
  <si>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</si>
  <si>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</si>
  <si>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</si>
  <si>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</si>
  <si>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</si>
  <si>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</si>
  <si>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</si>
  <si>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</si>
  <si>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</si>
  <si>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</si>
  <si>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</si>
  <si>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</si>
  <si>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</si>
  <si>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</si>
  <si>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</si>
  <si>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</si>
  <si>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</si>
  <si>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</si>
  <si>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</si>
  <si>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</si>
  <si>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</si>
  <si>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</si>
  <si>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</si>
  <si>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</si>
  <si>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</si>
  <si>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</si>
  <si>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</si>
  <si>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</si>
  <si>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</si>
  <si>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</si>
  <si>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</si>
  <si>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</si>
  <si>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</si>
  <si>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</si>
  <si>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</si>
  <si>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</si>
  <si>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</si>
  <si>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</si>
  <si>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</si>
  <si>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</si>
  <si>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</si>
  <si>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</si>
  <si>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</si>
  <si>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</si>
  <si>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</si>
  <si>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</si>
  <si>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</si>
  <si>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</si>
  <si>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</si>
  <si>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</si>
  <si>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</si>
  <si>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</si>
  <si>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</si>
  <si>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</si>
  <si>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</si>
  <si>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</si>
  <si>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</si>
  <si>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</si>
  <si>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</si>
  <si>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</si>
  <si>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</si>
  <si>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</si>
  <si>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</si>
  <si>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</si>
  <si>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</si>
  <si>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</si>
  <si>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</si>
  <si>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</si>
  <si>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</si>
  <si>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</si>
  <si>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</si>
  <si>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Brandýs nad Labem-Stará Boleslav</t>
  </si>
  <si>
    <t>Naděje na dožití za období 2016–2020 (s ohledem na vyloučení nahodilých výkyvů jsou statistické údaje za SO ORP zpracovány za pětileté kalendářní období)</t>
  </si>
  <si>
    <t>Muži</t>
  </si>
  <si>
    <t>Ženy</t>
  </si>
  <si>
    <t>Počet obyvatel ORP vůči výměře zastavěného území ORP k 31. 12. 2020</t>
  </si>
  <si>
    <t>Počet obyvatel</t>
  </si>
  <si>
    <r>
      <t>Zastavěné plochy a nádvoří (km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</si>
  <si>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Počet obyvatel na 1 km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zastavěné plochy</t>
    </r>
  </si>
  <si>
    <r>
      <t>Počet obyvatel na 100 km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zastavěné plochy</t>
    </r>
  </si>
  <si>
    <t>Podíl obyvatel zahrnutých do území řešených dokumenty územního plánování k 31. 5. 2021</t>
  </si>
  <si>
    <t>Počet obyvatel celkem</t>
  </si>
  <si>
    <t>Počet obyvatel žijících na území bez ÚPD</t>
  </si>
  <si>
    <t>Podíl</t>
  </si>
  <si>
    <t>Hlavní město Praha</t>
  </si>
  <si>
    <t>Zastavěné plochy a nádvoří (ha)</t>
  </si>
  <si>
    <t>SO ORP</t>
  </si>
  <si>
    <t>Index stáří k 31. 12. 2020</t>
  </si>
  <si>
    <t>Přístup obyvatel k internetu za rok 2011</t>
  </si>
  <si>
    <t xml:space="preserve">Podíl domácností připojených k internetu </t>
  </si>
  <si>
    <t>Podíl bez ÚPD</t>
  </si>
  <si>
    <t>Podíl s ÚPD</t>
  </si>
  <si>
    <t>Počet obyvatel imise</t>
  </si>
  <si>
    <t>Překročení imisního limitu LV bez přízemního ozonu k 26. 8. 2019</t>
  </si>
  <si>
    <t>Přírůstek obyvatelstva přirozenou měnou za rok 2020</t>
  </si>
  <si>
    <t>Hrubá míra migrace – přírůstek (úbytek) obyvatelstva stěhováním za rok 2020</t>
  </si>
  <si>
    <t>Počet obyvatel k 31. 12. 2020</t>
  </si>
  <si>
    <t>Vývoj počtu obyvatel – celkový přírůstek za rok 2020</t>
  </si>
  <si>
    <t>Přirozený přírůstek za rok 2020</t>
  </si>
  <si>
    <t>Přirozený přírůstek na 1 000 obyvatel za rok 2020</t>
  </si>
  <si>
    <t>Přírůstek stěhováním za rok 2020</t>
  </si>
  <si>
    <t>Přírůstek stěhováním na 1 000 obyvatel za rok 2020</t>
  </si>
  <si>
    <t>Intenzita bytové výstavby za rok 2020</t>
  </si>
  <si>
    <t>Počet dokončených bytů za rok 2020</t>
  </si>
  <si>
    <t>Počet dokončených bytů na 1000 obyvatel za rok 2020</t>
  </si>
  <si>
    <t>Sloupec1</t>
  </si>
  <si>
    <t>Sloupec2</t>
  </si>
  <si>
    <t>Indikátor č. 1</t>
  </si>
  <si>
    <t>Indikátor č. 2</t>
  </si>
  <si>
    <t>Indikátor č. 3</t>
  </si>
  <si>
    <t>Indikátor č. 4</t>
  </si>
  <si>
    <t>Indikátor č. 5</t>
  </si>
  <si>
    <t>Indikátor č. 6</t>
  </si>
  <si>
    <t>Indikátor č. 7</t>
  </si>
  <si>
    <t>Indikátor č. 8</t>
  </si>
  <si>
    <t>Indikátor č. 9</t>
  </si>
  <si>
    <t>Indikátor č. 10</t>
  </si>
  <si>
    <t>Celkem</t>
  </si>
  <si>
    <t>+</t>
  </si>
  <si>
    <t>-</t>
  </si>
  <si>
    <t>Body</t>
  </si>
  <si>
    <t>Stav</t>
  </si>
  <si>
    <t>Ústecký kraj</t>
  </si>
  <si>
    <t>Moravskoslezský kraj</t>
  </si>
  <si>
    <t>Jihomoravský kraj</t>
  </si>
  <si>
    <t>Karlovarský kraj</t>
  </si>
  <si>
    <t>Olomoucký kraj</t>
  </si>
  <si>
    <t>Liberecký kraj</t>
  </si>
  <si>
    <t>Královéhradecký kraj</t>
  </si>
  <si>
    <t>Středočeský kraj</t>
  </si>
  <si>
    <t>Kraj Vysočina</t>
  </si>
  <si>
    <t>Plzeňský kraj</t>
  </si>
  <si>
    <t>Zlínský kraj</t>
  </si>
  <si>
    <t>Pardubický kraj</t>
  </si>
  <si>
    <t>Jihočeský kraj</t>
  </si>
  <si>
    <t>06_2016</t>
  </si>
  <si>
    <t>12_2016</t>
  </si>
  <si>
    <t>06_2020</t>
  </si>
  <si>
    <t>12_2020</t>
  </si>
  <si>
    <t>Vývoj mezi lety 2016 - 2020</t>
  </si>
  <si>
    <t>Vývoj mezi lety 2016 - 2021</t>
  </si>
  <si>
    <t>Vývoj mezi lety 2016 - 2022</t>
  </si>
  <si>
    <t>7</t>
  </si>
  <si>
    <t>2</t>
  </si>
  <si>
    <t>5</t>
  </si>
  <si>
    <t>1</t>
  </si>
  <si>
    <t>3</t>
  </si>
  <si>
    <t>6</t>
  </si>
  <si>
    <t>4</t>
  </si>
  <si>
    <t>Indikátor č. 11</t>
  </si>
  <si>
    <t>Počet obyvatel k 1.1.2018</t>
  </si>
  <si>
    <t>Počet obyvatel k 1.1.2022</t>
  </si>
  <si>
    <t>Celkový přírůstek mezi lety 2018-2022</t>
  </si>
  <si>
    <t>Celkový přírůstek na 1 000 obyvatel mezi lety 2018-2022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</si>
</sst>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9"/>
      <name val="Arial CE"/>
      <family val="2"/>
      <charset val="238"/>
    </font>
    <font>
      <b/>
      <sz val="11"/>
      <color theme="0"/>
      <name val="Calibri"/>
      <family val="2"/>
      <scheme val="minor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2" fillId="0" borderId="0"/>
  </cellStyleXfs>
  <cellXfs count="3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0" fontId="3" fillId="0" borderId="0" xfId="0" applyFont="1"/>
    <xf numFmtId="3" fontId="0" fillId="0" borderId="1" xfId="0" applyNumberFormat="1" applyBorder="1" applyAlignment="1">
      <alignment horizontal="right"/>
    </xf>
    <xf numFmtId="4" fontId="0" fillId="0" borderId="0" xfId="0" applyNumberFormat="1"/>
    <xf numFmtId="3" fontId="0" fillId="0" borderId="0" xfId="0" applyNumberFormat="1" applyAlignment="1">
      <alignment horizontal="right"/>
    </xf>
    <xf numFmtId="3" fontId="5" fillId="0" borderId="0" xfId="1" applyNumberFormat="1" applyFont="1" applyAlignment="1">
      <alignment horizontal="right"/>
    </xf>
    <xf numFmtId="3" fontId="0" fillId="0" borderId="0" xfId="0" applyNumberFormat="1"/>
    <xf numFmtId="2" fontId="0" fillId="0" borderId="0" xfId="0" applyNumberFormat="1"/>
    <xf numFmtId="3" fontId="0" fillId="0" borderId="0" xfId="0" applyNumberFormat="1" applyBorder="1"/>
    <xf numFmtId="3" fontId="5" fillId="0" borderId="2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1" fontId="0" fillId="0" borderId="0" xfId="0" applyNumberFormat="1"/>
    <xf numFmtId="4" fontId="5" fillId="0" borderId="0" xfId="1" applyNumberFormat="1" applyFont="1" applyFill="1" applyAlignment="1">
      <alignment horizontal="right"/>
    </xf>
    <xf numFmtId="0" fontId="8" fillId="0" borderId="0" xfId="3" applyFont="1"/>
    <xf numFmtId="0" fontId="8" fillId="0" borderId="0" xfId="0" applyFont="1"/>
    <xf numFmtId="17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9" fillId="3" borderId="3" xfId="0" applyFont="1" applyFill="1" applyBorder="1"/>
    <xf numFmtId="49" fontId="0" fillId="2" borderId="3" xfId="0" applyNumberFormat="1" applyFont="1" applyFill="1" applyBorder="1"/>
    <xf numFmtId="49" fontId="0" fillId="0" borderId="3" xfId="0" applyNumberFormat="1" applyFont="1" applyBorder="1"/>
    <xf numFmtId="49" fontId="0" fillId="2" borderId="3" xfId="0" applyNumberFormat="1" applyFont="1" applyFill="1" applyBorder="1" applyAlignment="1">
      <alignment wrapText="1"/>
    </xf>
    <xf numFmtId="49" fontId="0" fillId="2" borderId="3" xfId="0" applyNumberFormat="1" applyFont="1" applyFill="1" applyBorder="1" applyAlignment="1">
      <alignment horizontal="right"/>
    </xf>
    <xf numFmtId="49" fontId="0" fillId="0" borderId="3" xfId="0" applyNumberFormat="1" applyFont="1" applyBorder="1" applyAlignment="1">
      <alignment horizontal="right"/>
    </xf>
    <xf numFmtId="49" fontId="0" fillId="2" borderId="3" xfId="0" applyNumberFormat="1" applyFont="1" applyFill="1" applyBorder="1" applyAlignment="1">
      <alignment horizontal="right" wrapText="1"/>
    </xf>
    <xf numFmtId="0" fontId="10" fillId="0" borderId="0" xfId="3" applyFont="1"/>
    <xf numFmtId="164" fontId="0" fillId="0" borderId="0" xfId="0" applyNumberFormat="1"/>
  </cellXfs>
  <cellStyles count="5">
    <cellStyle name="Normální" xfId="0" builtinId="0"/>
    <cellStyle name="Normální 2" xfId="3"/>
    <cellStyle name="normální 3" xfId="1"/>
    <cellStyle name="Normální 4" xfId="2"/>
    <cellStyle name="Normální 6" xfId="4"/>
  </cellStyles>
  <dxfs count="48">
    <dxf>
      <numFmt numFmtId="164" formatCode="0.0"/>
    </dxf>
    <dxf>
      <numFmt numFmtId="1" formatCode="0"/>
    </dxf>
    <dxf>
      <numFmt numFmtId="2" formatCode="0.00"/>
    </dxf>
    <dxf>
      <numFmt numFmtId="3" formatCode="#,##0"/>
    </dxf>
    <dxf>
      <numFmt numFmtId="1" formatCode="0"/>
    </dxf>
    <dxf>
      <numFmt numFmtId="2" formatCode="0.0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</dxf>
    <dxf>
      <numFmt numFmtId="30" formatCode="@"/>
    </dxf>
    <dxf>
      <numFmt numFmtId="0" formatCode="General"/>
    </dxf>
    <dxf>
      <numFmt numFmtId="2" formatCode="0.00"/>
    </dxf>
    <dxf>
      <numFmt numFmtId="2" formatCode="0.00"/>
    </dxf>
    <dxf>
      <numFmt numFmtId="3" formatCode="#,##0"/>
    </dxf>
    <dxf>
      <numFmt numFmtId="3" formatCode="#,##0"/>
    </dxf>
    <dxf>
      <numFmt numFmtId="30" formatCode="@"/>
    </dxf>
    <dxf>
      <numFmt numFmtId="2" formatCode="0.00"/>
    </dxf>
    <dxf>
      <numFmt numFmtId="30" formatCode="@"/>
    </dxf>
    <dxf>
      <numFmt numFmtId="2" formatCode="0.00"/>
    </dxf>
    <dxf>
      <numFmt numFmtId="3" formatCode="#,##0"/>
    </dxf>
    <dxf>
      <numFmt numFmtId="3" formatCode="#,##0"/>
    </dxf>
    <dxf>
      <numFmt numFmtId="30" formatCode="@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numFmt numFmtId="30" formatCode="@"/>
    </dxf>
    <dxf>
      <numFmt numFmtId="1" formatCode="0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numFmt numFmtId="4" formatCode="#,##0.00"/>
    </dxf>
    <dxf>
      <numFmt numFmtId="3" formatCode="#,##0"/>
    </dxf>
    <dxf>
      <numFmt numFmtId="30" formatCode="@"/>
    </dxf>
    <dxf>
      <numFmt numFmtId="1" formatCode="0"/>
    </dxf>
    <dxf>
      <numFmt numFmtId="2" formatCode="0.00"/>
    </dxf>
    <dxf>
      <numFmt numFmtId="2" formatCode="0.00"/>
    </dxf>
    <dxf>
      <numFmt numFmtId="30" formatCode="@"/>
    </dxf>
    <dxf>
      <numFmt numFmtId="2" formatCode="0.00"/>
    </dxf>
    <dxf>
      <numFmt numFmtId="30" formatCode="@"/>
    </dxf>
    <dxf>
      <numFmt numFmtId="2" formatCode="0.00"/>
    </dxf>
    <dxf>
      <numFmt numFmtId="3" formatCode="#,##0"/>
    </dxf>
    <dxf>
      <numFmt numFmtId="30" formatCode="@"/>
    </dxf>
    <dxf>
      <numFmt numFmtId="2" formatCode="0.00"/>
    </dxf>
    <dxf>
      <numFmt numFmtId="3" formatCode="#,##0"/>
    </dxf>
    <dxf>
      <numFmt numFmtId="30" formatCode="@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scheme val="none"/>
      </font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Tabulka5" displayName="Tabulka5" ref="A2:F209" totalsRowShown="0">
  <autoFilter ref="A2:F209"/>
  <sortState ref="A3:F209">
    <sortCondition ref="A2:A209"/>
  </sortState>
  <tableColumns count="6">
    <tableColumn id="1" name="SO ORP" dataDxfId="47"/>
    <tableColumn id="6" name="Počet obyvatel k 1.1.2018" dataDxfId="46"/>
    <tableColumn id="2" name="Počet obyvatel k 1.1.2022" dataDxfId="45"/>
    <tableColumn id="3" name="Celkový přírůstek mezi lety 2018-2022" dataDxfId="44"/>
    <tableColumn id="4" name="Celkový přírůstek na 1 000 obyvatel mezi lety 2018-2022" dataDxfId="0">
      <calculatedColumnFormula>(D3/C3)*1000</calculatedColumnFormula>
    </tableColumn>
    <tableColumn id="5" name="Body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3" name="Tabulka3" displayName="Tabulka3" ref="A2:F208" totalsRowShown="0">
  <autoFilter ref="A2:F208"/>
  <sortState ref="A3:F208">
    <sortCondition ref="A2:A208"/>
  </sortState>
  <tableColumns count="6">
    <tableColumn id="1" name="SO ORP" dataDxfId="14"/>
    <tableColumn id="2" name="Počet obyvatel celkem" dataDxfId="13"/>
    <tableColumn id="3" name="Počet obyvatel žijících na území bez ÚPD" dataDxfId="12"/>
    <tableColumn id="4" name="Podíl bez ÚPD" dataDxfId="11">
      <calculatedColumnFormula>(Tabulka3[[#This Row],[Počet obyvatel žijících na území bez ÚPD]]/Tabulka3[[#This Row],[Počet obyvatel celkem]])*100</calculatedColumnFormula>
    </tableColumn>
    <tableColumn id="5" name="Podíl s ÚPD" dataDxfId="10">
      <calculatedColumnFormula>100-Tabulka3[[#This Row],[Podíl bez ÚPD]]</calculatedColumnFormula>
    </tableColumn>
    <tableColumn id="6" name="Body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3" name="Tabulka13" displayName="Tabulka13" ref="A1:H15" totalsRowShown="0">
  <autoFilter ref="A1:H15"/>
  <sortState ref="A2:G15">
    <sortCondition ref="A1:A15"/>
  </sortState>
  <tableColumns count="8">
    <tableColumn id="1" name="Sloupec1"/>
    <tableColumn id="2" name="06_2016"/>
    <tableColumn id="3" name="12_2016"/>
    <tableColumn id="4" name="06_2020"/>
    <tableColumn id="5" name="12_2020"/>
    <tableColumn id="6" name="Vývoj mezi lety 2016 - 2020" dataDxfId="9">
      <calculatedColumnFormula>(Tabulka13[[#This Row],[12_2020]]-Tabulka13[[#This Row],[06_2016]])</calculatedColumnFormula>
    </tableColumn>
    <tableColumn id="7" name="Vývoj mezi lety 2016 - 2021"/>
    <tableColumn id="8" name="Vývoj mezi lety 2016 - 202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0" name="Tabulka511" displayName="Tabulka511" ref="A2:N209" totalsRowShown="0">
  <autoFilter ref="A2:N209"/>
  <sortState ref="A3:E209">
    <sortCondition ref="A2:A209"/>
  </sortState>
  <tableColumns count="14">
    <tableColumn id="1" name="SO ORP" dataDxfId="8"/>
    <tableColumn id="2" name="Indikátor č. 1" dataDxfId="7"/>
    <tableColumn id="3" name="Indikátor č. 2" dataDxfId="6"/>
    <tableColumn id="4" name="Indikátor č. 3" dataDxfId="5"/>
    <tableColumn id="5" name="Indikátor č. 4"/>
    <tableColumn id="6" name="Indikátor č. 5" dataDxfId="4">
      <calculatedColumnFormula>(Tabulka1[[#This Row],[Sloupec2]]+Tabulka1[[#This Row],[Sloupec1]])/2</calculatedColumnFormula>
    </tableColumn>
    <tableColumn id="7" name="Indikátor č. 6" dataDxfId="3"/>
    <tableColumn id="8" name="Indikátor č. 7" dataDxfId="2"/>
    <tableColumn id="9" name="Indikátor č. 8"/>
    <tableColumn id="10" name="Indikátor č. 9"/>
    <tableColumn id="11" name="Indikátor č. 10"/>
    <tableColumn id="14" name="Indikátor č. 11"/>
    <tableColumn id="12" name="Celkem" dataDxfId="1">
      <calculatedColumnFormula>SUM(Tabulka511[[#This Row],[Indikátor č. 1]:[Indikátor č. 10]])</calculatedColumnFormula>
    </tableColumn>
    <tableColumn id="13" name="Stav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Tabulka6" displayName="Tabulka6" ref="A2:E208" totalsRowShown="0">
  <autoFilter ref="A2:E208"/>
  <sortState ref="A3:E208">
    <sortCondition ref="A2:A208"/>
  </sortState>
  <tableColumns count="5">
    <tableColumn id="1" name="SO ORP" dataDxfId="43"/>
    <tableColumn id="2" name="Počet obyvatel k 31. 12. 2020" dataDxfId="42"/>
    <tableColumn id="3" name="Přirozený přírůstek za rok 2020" dataCellStyle="Normální"/>
    <tableColumn id="4" name="Přirozený přírůstek na 1 000 obyvatel za rok 2020" dataDxfId="41">
      <calculatedColumnFormula>(C3/B3)*1000</calculatedColumnFormula>
    </tableColumn>
    <tableColumn id="5" name="Bod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" name="Tabulka7" displayName="Tabulka7" ref="A2:E208" totalsRowShown="0">
  <autoFilter ref="A2:E208"/>
  <sortState ref="A3:E208">
    <sortCondition ref="A2:A208"/>
  </sortState>
  <tableColumns count="5">
    <tableColumn id="1" name="SO ORP" dataDxfId="40"/>
    <tableColumn id="2" name="Počet obyvatel k 31. 12. 2020" dataDxfId="39"/>
    <tableColumn id="3" name="Přírůstek stěhováním za rok 2020"/>
    <tableColumn id="4" name="Přírůstek stěhováním na 1 000 obyvatel za rok 2020" dataDxfId="38">
      <calculatedColumnFormula>(C3/B3)*1000</calculatedColumnFormula>
    </tableColumn>
    <tableColumn id="5" name="Bod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8" name="Tabulka8" displayName="Tabulka8" ref="A2:C208" totalsRowShown="0">
  <autoFilter ref="A2:C208"/>
  <sortState ref="A3:C208">
    <sortCondition ref="A2:A208"/>
  </sortState>
  <tableColumns count="3">
    <tableColumn id="1" name="SO ORP" dataDxfId="37"/>
    <tableColumn id="2" name="Index stáří k 31. 12. 2020" dataDxfId="36"/>
    <tableColumn id="3" name="Body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" name="Tabulka1" displayName="Tabulka1" ref="A2:F208" totalsRowShown="0">
  <autoFilter ref="A2:F208"/>
  <sortState ref="A3:F208">
    <sortCondition ref="A2:A208"/>
  </sortState>
  <tableColumns count="6">
    <tableColumn id="1" name="SO ORP" dataDxfId="35"/>
    <tableColumn id="2" name="Muži" dataDxfId="34"/>
    <tableColumn id="3" name="Ženy" dataDxfId="33"/>
    <tableColumn id="4" name="Sloupec1"/>
    <tableColumn id="5" name="Sloupec2"/>
    <tableColumn id="6" name="Body" dataDxfId="32">
      <calculatedColumnFormula>(Tabulka1[[#This Row],[Sloupec2]]+Tabulka1[[#This Row],[Sloupec1]])/2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" name="Tabulka2" displayName="Tabulka2" ref="A2:G210" totalsRowShown="0">
  <autoFilter ref="A2:G210"/>
  <sortState ref="A3:G210">
    <sortCondition ref="A2:A210"/>
  </sortState>
  <tableColumns count="7">
    <tableColumn id="1" name="SO ORP" dataDxfId="31"/>
    <tableColumn id="2" name="Počet obyvatel" dataDxfId="30"/>
    <tableColumn id="3" name="Zastavěné plochy a nádvoří (ha)" dataDxfId="29"/>
    <tableColumn id="6" name="Zastavěné plochy a nádvoří (km2)" dataDxfId="28" dataCellStyle="normální 3">
      <calculatedColumnFormula>Tabulka2[[#This Row],[Zastavěné plochy a nádvoří (ha)]]/100</calculatedColumnFormula>
    </tableColumn>
    <tableColumn id="4" name="Počet obyvatel na 1 km2 zastavěné plochy" dataDxfId="27">
      <calculatedColumnFormula>Tabulka2[[#This Row],[Počet obyvatel]]/Tabulka2[[#This Row],[Zastavěné plochy a nádvoří (km2)]]</calculatedColumnFormula>
    </tableColumn>
    <tableColumn id="5" name="Počet obyvatel na 100 km2 zastavěné plochy" dataDxfId="26">
      <calculatedColumnFormula>Tabulka2[[#This Row],[Počet obyvatel na 1 km2 zastavěné plochy]]*100</calculatedColumnFormula>
    </tableColumn>
    <tableColumn id="7" name="Body" dataDxfId="2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4" name="Tabulka4" displayName="Tabulka4" ref="A2:E208" totalsRowShown="0">
  <autoFilter ref="A2:E208"/>
  <sortState ref="A3:E208">
    <sortCondition ref="A2:A208"/>
  </sortState>
  <tableColumns count="5">
    <tableColumn id="1" name="SO ORP" dataDxfId="24"/>
    <tableColumn id="2" name="Počet obyvatel k 31. 12. 2020" dataDxfId="23"/>
    <tableColumn id="3" name="Počet dokončených bytů za rok 2020" dataDxfId="22" dataCellStyle="normální 3"/>
    <tableColumn id="4" name="Počet dokončených bytů na 1000 obyvatel za rok 2020" dataDxfId="21">
      <calculatedColumnFormula>(C3/B3)*1000</calculatedColumnFormula>
    </tableColumn>
    <tableColumn id="5" name="Body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1" name="Tabulka11" displayName="Tabulka11" ref="A2:E210" totalsRowShown="0">
  <autoFilter ref="A2:E210"/>
  <sortState ref="A3:E210">
    <sortCondition ref="A2:A210"/>
  </sortState>
  <tableColumns count="5">
    <tableColumn id="1" name="SO ORP" dataDxfId="20"/>
    <tableColumn id="2" name="Počet obyvatel" dataDxfId="19"/>
    <tableColumn id="3" name="Počet obyvatel imise" dataDxfId="18"/>
    <tableColumn id="4" name="Podíl" dataDxfId="17">
      <calculatedColumnFormula>(C3/B3)*100</calculatedColumnFormula>
    </tableColumn>
    <tableColumn id="5" name="Body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ulka9" displayName="Tabulka9" ref="A2:C208" totalsRowShown="0">
  <autoFilter ref="A2:C208"/>
  <sortState ref="A3:C208">
    <sortCondition ref="A2:A208"/>
  </sortState>
  <tableColumns count="3">
    <tableColumn id="1" name="SO ORP" dataDxfId="16"/>
    <tableColumn id="2" name="Podíl domácností připojených k internetu " dataDxfId="15"/>
    <tableColumn id="3" name="Bod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9"/>
  <sheetViews>
    <sheetView workbookViewId="0">
      <selection activeCell="I7" sqref="I7"/>
    </sheetView>
  </sheetViews>
  <sheetFormatPr defaultRowHeight="15" x14ac:dyDescent="0.25"/>
  <cols>
    <col min="1" max="1" width="31.7109375" bestFit="1" customWidth="1"/>
    <col min="2" max="2" width="31.7109375" customWidth="1"/>
    <col min="3" max="3" width="28.85546875" bestFit="1" customWidth="1"/>
    <col min="4" max="4" width="29.28515625" bestFit="1" customWidth="1"/>
    <col min="5" max="5" width="28.5703125" style="29" customWidth="1"/>
  </cols>
  <sheetData>
    <row r="1" spans="1:6" x14ac:dyDescent="0.25">
      <c r="A1" s="3" t="s">
        <v>230</v>
      </c>
      <c r="B1" s="3"/>
    </row>
    <row r="2" spans="1:6" x14ac:dyDescent="0.25">
      <c r="A2" t="s">
        <v>219</v>
      </c>
      <c r="B2" t="s">
        <v>283</v>
      </c>
      <c r="C2" t="s">
        <v>284</v>
      </c>
      <c r="D2" t="s">
        <v>285</v>
      </c>
      <c r="E2" s="29" t="s">
        <v>286</v>
      </c>
      <c r="F2" t="s">
        <v>253</v>
      </c>
    </row>
    <row r="3" spans="1:6" x14ac:dyDescent="0.25">
      <c r="A3" s="17" t="s">
        <v>0</v>
      </c>
      <c r="B3" s="16">
        <v>17643</v>
      </c>
      <c r="C3" s="28">
        <v>16871</v>
      </c>
      <c r="D3" s="8">
        <f>(Tabulka5[[#This Row],[Počet obyvatel k 1.1.2022]]-Tabulka5[[#This Row],[Počet obyvatel k 1.1.2018]])</f>
        <v>-772</v>
      </c>
      <c r="E3" s="29">
        <f t="shared" ref="E3:E66" si="0">(D3/C3)*1000</f>
        <v>-45.758994724675475</v>
      </c>
      <c r="F3">
        <v>2</v>
      </c>
    </row>
    <row r="4" spans="1:6" x14ac:dyDescent="0.25">
      <c r="A4" s="17" t="s">
        <v>1</v>
      </c>
      <c r="B4" s="16">
        <v>59740</v>
      </c>
      <c r="C4" s="28">
        <v>61122</v>
      </c>
      <c r="D4" s="8">
        <f>(Tabulka5[[#This Row],[Počet obyvatel k 1.1.2022]]-Tabulka5[[#This Row],[Počet obyvatel k 1.1.2018]])</f>
        <v>1382</v>
      </c>
      <c r="E4" s="29">
        <f t="shared" si="0"/>
        <v>22.610516671574882</v>
      </c>
      <c r="F4">
        <v>5</v>
      </c>
    </row>
    <row r="5" spans="1:6" x14ac:dyDescent="0.25">
      <c r="A5" s="17" t="s">
        <v>2</v>
      </c>
      <c r="B5" s="16">
        <v>62706</v>
      </c>
      <c r="C5" s="28">
        <v>66476</v>
      </c>
      <c r="D5" s="8">
        <f>(Tabulka5[[#This Row],[Počet obyvatel k 1.1.2022]]-Tabulka5[[#This Row],[Počet obyvatel k 1.1.2018]])</f>
        <v>3770</v>
      </c>
      <c r="E5" s="29">
        <f t="shared" si="0"/>
        <v>56.712196883085625</v>
      </c>
      <c r="F5">
        <v>6</v>
      </c>
    </row>
    <row r="6" spans="1:6" x14ac:dyDescent="0.25">
      <c r="A6" s="17" t="s">
        <v>3</v>
      </c>
      <c r="B6" s="16">
        <v>22590</v>
      </c>
      <c r="C6" s="28">
        <v>19400</v>
      </c>
      <c r="D6" s="8">
        <f>(Tabulka5[[#This Row],[Počet obyvatel k 1.1.2022]]-Tabulka5[[#This Row],[Počet obyvatel k 1.1.2018]])</f>
        <v>-3190</v>
      </c>
      <c r="E6" s="29">
        <f t="shared" si="0"/>
        <v>-164.43298969072166</v>
      </c>
      <c r="F6">
        <v>1</v>
      </c>
    </row>
    <row r="7" spans="1:6" x14ac:dyDescent="0.25">
      <c r="A7" s="17" t="s">
        <v>4</v>
      </c>
      <c r="B7" s="16">
        <v>25582</v>
      </c>
      <c r="C7" s="28">
        <v>25463</v>
      </c>
      <c r="D7" s="8">
        <f>(Tabulka5[[#This Row],[Počet obyvatel k 1.1.2022]]-Tabulka5[[#This Row],[Počet obyvatel k 1.1.2018]])</f>
        <v>-119</v>
      </c>
      <c r="E7" s="29">
        <f t="shared" si="0"/>
        <v>-4.673447747712367</v>
      </c>
      <c r="F7">
        <v>4</v>
      </c>
    </row>
    <row r="8" spans="1:6" x14ac:dyDescent="0.25">
      <c r="A8" s="17" t="s">
        <v>5</v>
      </c>
      <c r="B8" s="16">
        <v>56848</v>
      </c>
      <c r="C8" s="28">
        <v>56155</v>
      </c>
      <c r="D8" s="8">
        <f>(Tabulka5[[#This Row],[Počet obyvatel k 1.1.2022]]-Tabulka5[[#This Row],[Počet obyvatel k 1.1.2018]])</f>
        <v>-693</v>
      </c>
      <c r="E8" s="29">
        <f t="shared" si="0"/>
        <v>-12.340842311459355</v>
      </c>
      <c r="F8">
        <v>3</v>
      </c>
    </row>
    <row r="9" spans="1:6" x14ac:dyDescent="0.25">
      <c r="A9" s="17" t="s">
        <v>6</v>
      </c>
      <c r="B9" s="16">
        <v>13705</v>
      </c>
      <c r="C9" s="28">
        <v>13328</v>
      </c>
      <c r="D9" s="8">
        <f>(Tabulka5[[#This Row],[Počet obyvatel k 1.1.2022]]-Tabulka5[[#This Row],[Počet obyvatel k 1.1.2018]])</f>
        <v>-377</v>
      </c>
      <c r="E9" s="29">
        <f t="shared" si="0"/>
        <v>-28.286314525810326</v>
      </c>
      <c r="F9">
        <v>2</v>
      </c>
    </row>
    <row r="10" spans="1:6" x14ac:dyDescent="0.25">
      <c r="A10" s="17" t="s">
        <v>7</v>
      </c>
      <c r="B10" s="16">
        <v>12068</v>
      </c>
      <c r="C10" s="28">
        <v>12200</v>
      </c>
      <c r="D10" s="8">
        <f>(Tabulka5[[#This Row],[Počet obyvatel k 1.1.2022]]-Tabulka5[[#This Row],[Počet obyvatel k 1.1.2018]])</f>
        <v>132</v>
      </c>
      <c r="E10" s="29">
        <f t="shared" si="0"/>
        <v>10.819672131147541</v>
      </c>
      <c r="F10">
        <v>4</v>
      </c>
    </row>
    <row r="11" spans="1:6" x14ac:dyDescent="0.25">
      <c r="A11" s="17" t="s">
        <v>8</v>
      </c>
      <c r="B11" s="16">
        <v>33354</v>
      </c>
      <c r="C11" s="28">
        <v>33308</v>
      </c>
      <c r="D11" s="8">
        <f>(Tabulka5[[#This Row],[Počet obyvatel k 1.1.2022]]-Tabulka5[[#This Row],[Počet obyvatel k 1.1.2018]])</f>
        <v>-46</v>
      </c>
      <c r="E11" s="29">
        <f t="shared" si="0"/>
        <v>-1.3810495976942476</v>
      </c>
      <c r="F11">
        <v>4</v>
      </c>
    </row>
    <row r="12" spans="1:6" x14ac:dyDescent="0.25">
      <c r="A12" s="17" t="s">
        <v>9</v>
      </c>
      <c r="B12" s="16">
        <v>51697</v>
      </c>
      <c r="C12" s="28">
        <v>51757</v>
      </c>
      <c r="D12" s="8">
        <f>(Tabulka5[[#This Row],[Počet obyvatel k 1.1.2022]]-Tabulka5[[#This Row],[Počet obyvatel k 1.1.2018]])</f>
        <v>60</v>
      </c>
      <c r="E12" s="29">
        <f t="shared" si="0"/>
        <v>1.1592634812682343</v>
      </c>
      <c r="F12">
        <v>4</v>
      </c>
    </row>
    <row r="13" spans="1:6" x14ac:dyDescent="0.25">
      <c r="A13" s="17" t="s">
        <v>204</v>
      </c>
      <c r="B13" s="16">
        <v>107915</v>
      </c>
      <c r="C13" s="28">
        <v>114553</v>
      </c>
      <c r="D13" s="8">
        <f>(Tabulka5[[#This Row],[Počet obyvatel k 1.1.2022]]-Tabulka5[[#This Row],[Počet obyvatel k 1.1.2018]])</f>
        <v>6638</v>
      </c>
      <c r="E13" s="29">
        <f t="shared" si="0"/>
        <v>57.946976508690305</v>
      </c>
      <c r="F13">
        <v>7</v>
      </c>
    </row>
    <row r="14" spans="1:6" x14ac:dyDescent="0.25">
      <c r="A14" s="17" t="s">
        <v>10</v>
      </c>
      <c r="B14" s="16">
        <v>379527</v>
      </c>
      <c r="C14" s="28">
        <v>379466</v>
      </c>
      <c r="D14" s="8">
        <f>(Tabulka5[[#This Row],[Počet obyvatel k 1.1.2022]]-Tabulka5[[#This Row],[Počet obyvatel k 1.1.2018]])</f>
        <v>-61</v>
      </c>
      <c r="E14" s="29">
        <f t="shared" si="0"/>
        <v>-0.16075221495469949</v>
      </c>
      <c r="F14">
        <v>4</v>
      </c>
    </row>
    <row r="15" spans="1:6" x14ac:dyDescent="0.25">
      <c r="A15" s="17" t="s">
        <v>11</v>
      </c>
      <c r="B15" s="16">
        <v>16123</v>
      </c>
      <c r="C15" s="28">
        <v>15476</v>
      </c>
      <c r="D15" s="8">
        <f>(Tabulka5[[#This Row],[Počet obyvatel k 1.1.2022]]-Tabulka5[[#This Row],[Počet obyvatel k 1.1.2018]])</f>
        <v>-647</v>
      </c>
      <c r="E15" s="29">
        <f t="shared" si="0"/>
        <v>-41.806668389764795</v>
      </c>
      <c r="F15">
        <v>2</v>
      </c>
    </row>
    <row r="16" spans="1:6" x14ac:dyDescent="0.25">
      <c r="A16" s="17" t="s">
        <v>12</v>
      </c>
      <c r="B16" s="16">
        <v>36666</v>
      </c>
      <c r="C16" s="28">
        <v>35566</v>
      </c>
      <c r="D16" s="8">
        <f>(Tabulka5[[#This Row],[Počet obyvatel k 1.1.2022]]-Tabulka5[[#This Row],[Počet obyvatel k 1.1.2018]])</f>
        <v>-1100</v>
      </c>
      <c r="E16" s="29">
        <f t="shared" si="0"/>
        <v>-30.928414778158917</v>
      </c>
      <c r="F16">
        <v>2</v>
      </c>
    </row>
    <row r="17" spans="1:6" x14ac:dyDescent="0.25">
      <c r="A17" s="17" t="s">
        <v>13</v>
      </c>
      <c r="B17" s="16">
        <v>59726</v>
      </c>
      <c r="C17" s="28">
        <v>58281</v>
      </c>
      <c r="D17" s="8">
        <f>(Tabulka5[[#This Row],[Počet obyvatel k 1.1.2022]]-Tabulka5[[#This Row],[Počet obyvatel k 1.1.2018]])</f>
        <v>-1445</v>
      </c>
      <c r="E17" s="29">
        <f t="shared" si="0"/>
        <v>-24.793672037199087</v>
      </c>
      <c r="F17">
        <v>3</v>
      </c>
    </row>
    <row r="18" spans="1:6" x14ac:dyDescent="0.25">
      <c r="A18" s="17" t="s">
        <v>14</v>
      </c>
      <c r="B18" s="16">
        <v>16031</v>
      </c>
      <c r="C18" s="28">
        <v>16225</v>
      </c>
      <c r="D18" s="8">
        <f>(Tabulka5[[#This Row],[Počet obyvatel k 1.1.2022]]-Tabulka5[[#This Row],[Počet obyvatel k 1.1.2018]])</f>
        <v>194</v>
      </c>
      <c r="E18" s="29">
        <f t="shared" si="0"/>
        <v>11.956856702619413</v>
      </c>
      <c r="F18">
        <v>4</v>
      </c>
    </row>
    <row r="19" spans="1:6" x14ac:dyDescent="0.25">
      <c r="A19" s="17" t="s">
        <v>15</v>
      </c>
      <c r="B19" s="16">
        <v>19810</v>
      </c>
      <c r="C19" s="28">
        <v>19463</v>
      </c>
      <c r="D19" s="8">
        <f>(Tabulka5[[#This Row],[Počet obyvatel k 1.1.2022]]-Tabulka5[[#This Row],[Počet obyvatel k 1.1.2018]])</f>
        <v>-347</v>
      </c>
      <c r="E19" s="29">
        <f t="shared" si="0"/>
        <v>-17.828700611416537</v>
      </c>
      <c r="F19">
        <v>3</v>
      </c>
    </row>
    <row r="20" spans="1:6" x14ac:dyDescent="0.25">
      <c r="A20" s="17" t="s">
        <v>16</v>
      </c>
      <c r="B20" s="16">
        <v>15377</v>
      </c>
      <c r="C20" s="28">
        <v>14956</v>
      </c>
      <c r="D20" s="8">
        <f>(Tabulka5[[#This Row],[Počet obyvatel k 1.1.2022]]-Tabulka5[[#This Row],[Počet obyvatel k 1.1.2018]])</f>
        <v>-421</v>
      </c>
      <c r="E20" s="29">
        <f t="shared" si="0"/>
        <v>-28.149237764108051</v>
      </c>
      <c r="F20">
        <v>2</v>
      </c>
    </row>
    <row r="21" spans="1:6" x14ac:dyDescent="0.25">
      <c r="A21" s="17" t="s">
        <v>17</v>
      </c>
      <c r="B21" s="16">
        <v>25577</v>
      </c>
      <c r="C21" s="28">
        <v>25716</v>
      </c>
      <c r="D21" s="8">
        <f>(Tabulka5[[#This Row],[Počet obyvatel k 1.1.2022]]-Tabulka5[[#This Row],[Počet obyvatel k 1.1.2018]])</f>
        <v>139</v>
      </c>
      <c r="E21" s="29">
        <f t="shared" si="0"/>
        <v>5.4051952092082747</v>
      </c>
      <c r="F21">
        <v>4</v>
      </c>
    </row>
    <row r="22" spans="1:6" x14ac:dyDescent="0.25">
      <c r="A22" s="17" t="s">
        <v>18</v>
      </c>
      <c r="B22" s="16">
        <v>142910</v>
      </c>
      <c r="C22" s="28">
        <v>151093</v>
      </c>
      <c r="D22" s="8">
        <f>(Tabulka5[[#This Row],[Počet obyvatel k 1.1.2022]]-Tabulka5[[#This Row],[Počet obyvatel k 1.1.2018]])</f>
        <v>8183</v>
      </c>
      <c r="E22" s="29">
        <f t="shared" si="0"/>
        <v>54.158696961474057</v>
      </c>
      <c r="F22">
        <v>6</v>
      </c>
    </row>
    <row r="23" spans="1:6" x14ac:dyDescent="0.25">
      <c r="A23" s="17" t="s">
        <v>19</v>
      </c>
      <c r="B23" s="16">
        <v>76826</v>
      </c>
      <c r="C23" s="28">
        <v>75831</v>
      </c>
      <c r="D23" s="8">
        <f>(Tabulka5[[#This Row],[Počet obyvatel k 1.1.2022]]-Tabulka5[[#This Row],[Počet obyvatel k 1.1.2018]])</f>
        <v>-995</v>
      </c>
      <c r="E23" s="29">
        <f t="shared" si="0"/>
        <v>-13.121282852659203</v>
      </c>
      <c r="F23">
        <v>3</v>
      </c>
    </row>
    <row r="24" spans="1:6" x14ac:dyDescent="0.25">
      <c r="A24" s="17" t="s">
        <v>20</v>
      </c>
      <c r="B24" s="16">
        <v>18102</v>
      </c>
      <c r="C24" s="28">
        <v>17644</v>
      </c>
      <c r="D24" s="8">
        <f>(Tabulka5[[#This Row],[Počet obyvatel k 1.1.2022]]-Tabulka5[[#This Row],[Počet obyvatel k 1.1.2018]])</f>
        <v>-458</v>
      </c>
      <c r="E24" s="29">
        <f t="shared" si="0"/>
        <v>-25.957832690999776</v>
      </c>
      <c r="F24">
        <v>3</v>
      </c>
    </row>
    <row r="25" spans="1:6" x14ac:dyDescent="0.25">
      <c r="A25" s="17" t="s">
        <v>21</v>
      </c>
      <c r="B25" s="16">
        <v>160269</v>
      </c>
      <c r="C25" s="28">
        <v>162394</v>
      </c>
      <c r="D25" s="8">
        <f>(Tabulka5[[#This Row],[Počet obyvatel k 1.1.2022]]-Tabulka5[[#This Row],[Počet obyvatel k 1.1.2018]])</f>
        <v>2125</v>
      </c>
      <c r="E25" s="29">
        <f t="shared" si="0"/>
        <v>13.085458822370285</v>
      </c>
      <c r="F25">
        <v>4</v>
      </c>
    </row>
    <row r="26" spans="1:6" x14ac:dyDescent="0.25">
      <c r="A26" s="17" t="s">
        <v>22</v>
      </c>
      <c r="B26" s="16">
        <v>20988</v>
      </c>
      <c r="C26" s="28">
        <v>19766</v>
      </c>
      <c r="D26" s="8">
        <f>(Tabulka5[[#This Row],[Počet obyvatel k 1.1.2022]]-Tabulka5[[#This Row],[Počet obyvatel k 1.1.2018]])</f>
        <v>-1222</v>
      </c>
      <c r="E26" s="29">
        <f t="shared" si="0"/>
        <v>-61.823332996053828</v>
      </c>
      <c r="F26">
        <v>1</v>
      </c>
    </row>
    <row r="27" spans="1:6" x14ac:dyDescent="0.25">
      <c r="A27" s="17" t="s">
        <v>23</v>
      </c>
      <c r="B27" s="16">
        <v>41647</v>
      </c>
      <c r="C27" s="28">
        <v>40714</v>
      </c>
      <c r="D27" s="8">
        <f>(Tabulka5[[#This Row],[Počet obyvatel k 1.1.2022]]-Tabulka5[[#This Row],[Počet obyvatel k 1.1.2018]])</f>
        <v>-933</v>
      </c>
      <c r="E27" s="29">
        <f t="shared" si="0"/>
        <v>-22.915950287370439</v>
      </c>
      <c r="F27">
        <v>3</v>
      </c>
    </row>
    <row r="28" spans="1:6" x14ac:dyDescent="0.25">
      <c r="A28" s="17" t="s">
        <v>24</v>
      </c>
      <c r="B28" s="16">
        <v>25939</v>
      </c>
      <c r="C28" s="28">
        <v>24826</v>
      </c>
      <c r="D28" s="8">
        <f>(Tabulka5[[#This Row],[Počet obyvatel k 1.1.2022]]-Tabulka5[[#This Row],[Počet obyvatel k 1.1.2018]])</f>
        <v>-1113</v>
      </c>
      <c r="E28" s="29">
        <f t="shared" si="0"/>
        <v>-44.832030935309753</v>
      </c>
      <c r="F28">
        <v>2</v>
      </c>
    </row>
    <row r="29" spans="1:6" x14ac:dyDescent="0.25">
      <c r="A29" s="17" t="s">
        <v>25</v>
      </c>
      <c r="B29" s="16">
        <v>18954</v>
      </c>
      <c r="C29" s="28">
        <v>18396</v>
      </c>
      <c r="D29" s="8">
        <f>(Tabulka5[[#This Row],[Počet obyvatel k 1.1.2022]]-Tabulka5[[#This Row],[Počet obyvatel k 1.1.2018]])</f>
        <v>-558</v>
      </c>
      <c r="E29" s="29">
        <f t="shared" si="0"/>
        <v>-30.332681017612522</v>
      </c>
      <c r="F29">
        <v>2</v>
      </c>
    </row>
    <row r="30" spans="1:6" x14ac:dyDescent="0.25">
      <c r="A30" s="17" t="s">
        <v>26</v>
      </c>
      <c r="B30" s="16">
        <v>77493</v>
      </c>
      <c r="C30" s="28">
        <v>74944</v>
      </c>
      <c r="D30" s="8">
        <f>(Tabulka5[[#This Row],[Počet obyvatel k 1.1.2022]]-Tabulka5[[#This Row],[Počet obyvatel k 1.1.2018]])</f>
        <v>-2549</v>
      </c>
      <c r="E30" s="29">
        <f t="shared" si="0"/>
        <v>-34.012062339880444</v>
      </c>
      <c r="F30">
        <v>2</v>
      </c>
    </row>
    <row r="31" spans="1:6" x14ac:dyDescent="0.25">
      <c r="A31" s="17" t="s">
        <v>27</v>
      </c>
      <c r="B31" s="16">
        <v>20183</v>
      </c>
      <c r="C31" s="28">
        <v>19907</v>
      </c>
      <c r="D31" s="8">
        <f>(Tabulka5[[#This Row],[Počet obyvatel k 1.1.2022]]-Tabulka5[[#This Row],[Počet obyvatel k 1.1.2018]])</f>
        <v>-276</v>
      </c>
      <c r="E31" s="29">
        <f t="shared" si="0"/>
        <v>-13.864469784497915</v>
      </c>
      <c r="F31">
        <v>3</v>
      </c>
    </row>
    <row r="32" spans="1:6" x14ac:dyDescent="0.25">
      <c r="A32" s="17" t="s">
        <v>28</v>
      </c>
      <c r="B32" s="16">
        <v>22527</v>
      </c>
      <c r="C32" s="28">
        <v>23359</v>
      </c>
      <c r="D32" s="8">
        <f>(Tabulka5[[#This Row],[Počet obyvatel k 1.1.2022]]-Tabulka5[[#This Row],[Počet obyvatel k 1.1.2018]])</f>
        <v>832</v>
      </c>
      <c r="E32" s="29">
        <f t="shared" si="0"/>
        <v>35.617963097735348</v>
      </c>
      <c r="F32">
        <v>5</v>
      </c>
    </row>
    <row r="33" spans="1:6" x14ac:dyDescent="0.25">
      <c r="A33" s="17" t="s">
        <v>29</v>
      </c>
      <c r="B33" s="16">
        <v>40610</v>
      </c>
      <c r="C33" s="28">
        <v>39785</v>
      </c>
      <c r="D33" s="8">
        <f>(Tabulka5[[#This Row],[Počet obyvatel k 1.1.2022]]-Tabulka5[[#This Row],[Počet obyvatel k 1.1.2018]])</f>
        <v>-825</v>
      </c>
      <c r="E33" s="29">
        <f t="shared" si="0"/>
        <v>-20.73645846424532</v>
      </c>
      <c r="F33">
        <v>3</v>
      </c>
    </row>
    <row r="34" spans="1:6" x14ac:dyDescent="0.25">
      <c r="A34" s="17" t="s">
        <v>30</v>
      </c>
      <c r="B34" s="16">
        <v>27081</v>
      </c>
      <c r="C34" s="28">
        <v>26622</v>
      </c>
      <c r="D34" s="8">
        <f>(Tabulka5[[#This Row],[Počet obyvatel k 1.1.2022]]-Tabulka5[[#This Row],[Počet obyvatel k 1.1.2018]])</f>
        <v>-459</v>
      </c>
      <c r="E34" s="29">
        <f t="shared" si="0"/>
        <v>-17.241379310344826</v>
      </c>
      <c r="F34">
        <v>3</v>
      </c>
    </row>
    <row r="35" spans="1:6" x14ac:dyDescent="0.25">
      <c r="A35" s="17" t="s">
        <v>31</v>
      </c>
      <c r="B35" s="16">
        <v>19391</v>
      </c>
      <c r="C35" s="28">
        <v>19303</v>
      </c>
      <c r="D35" s="8">
        <f>(Tabulka5[[#This Row],[Počet obyvatel k 1.1.2022]]-Tabulka5[[#This Row],[Počet obyvatel k 1.1.2018]])</f>
        <v>-88</v>
      </c>
      <c r="E35" s="29">
        <f t="shared" si="0"/>
        <v>-4.5588768585194011</v>
      </c>
      <c r="F35">
        <v>4</v>
      </c>
    </row>
    <row r="36" spans="1:6" x14ac:dyDescent="0.25">
      <c r="A36" s="17" t="s">
        <v>32</v>
      </c>
      <c r="B36" s="16">
        <v>111713</v>
      </c>
      <c r="C36" s="28">
        <v>111311</v>
      </c>
      <c r="D36" s="8">
        <f>(Tabulka5[[#This Row],[Počet obyvatel k 1.1.2022]]-Tabulka5[[#This Row],[Počet obyvatel k 1.1.2018]])</f>
        <v>-402</v>
      </c>
      <c r="E36" s="29">
        <f t="shared" si="0"/>
        <v>-3.6115029062716171</v>
      </c>
      <c r="F36">
        <v>4</v>
      </c>
    </row>
    <row r="37" spans="1:6" x14ac:dyDescent="0.25">
      <c r="A37" s="17" t="s">
        <v>33</v>
      </c>
      <c r="B37" s="16">
        <v>24515</v>
      </c>
      <c r="C37" s="28">
        <v>24268</v>
      </c>
      <c r="D37" s="8">
        <f>(Tabulka5[[#This Row],[Počet obyvatel k 1.1.2022]]-Tabulka5[[#This Row],[Počet obyvatel k 1.1.2018]])</f>
        <v>-247</v>
      </c>
      <c r="E37" s="29">
        <f t="shared" si="0"/>
        <v>-10.178012197132027</v>
      </c>
      <c r="F37">
        <v>3</v>
      </c>
    </row>
    <row r="38" spans="1:6" x14ac:dyDescent="0.25">
      <c r="A38" s="17" t="s">
        <v>34</v>
      </c>
      <c r="B38" s="16">
        <v>24727</v>
      </c>
      <c r="C38" s="28">
        <v>24915</v>
      </c>
      <c r="D38" s="8">
        <f>(Tabulka5[[#This Row],[Počet obyvatel k 1.1.2022]]-Tabulka5[[#This Row],[Počet obyvatel k 1.1.2018]])</f>
        <v>188</v>
      </c>
      <c r="E38" s="29">
        <f t="shared" si="0"/>
        <v>7.5456552277744331</v>
      </c>
      <c r="F38">
        <v>4</v>
      </c>
    </row>
    <row r="39" spans="1:6" x14ac:dyDescent="0.25">
      <c r="A39" s="17" t="s">
        <v>35</v>
      </c>
      <c r="B39" s="16">
        <v>87576</v>
      </c>
      <c r="C39" s="28">
        <v>84518</v>
      </c>
      <c r="D39" s="8">
        <f>(Tabulka5[[#This Row],[Počet obyvatel k 1.1.2022]]-Tabulka5[[#This Row],[Počet obyvatel k 1.1.2018]])</f>
        <v>-3058</v>
      </c>
      <c r="E39" s="29">
        <f t="shared" si="0"/>
        <v>-36.181641780449134</v>
      </c>
      <c r="F39">
        <v>2</v>
      </c>
    </row>
    <row r="40" spans="1:6" x14ac:dyDescent="0.25">
      <c r="A40" s="17" t="s">
        <v>36</v>
      </c>
      <c r="B40" s="16">
        <v>52329</v>
      </c>
      <c r="C40" s="28">
        <v>52820</v>
      </c>
      <c r="D40" s="8">
        <f>(Tabulka5[[#This Row],[Počet obyvatel k 1.1.2022]]-Tabulka5[[#This Row],[Počet obyvatel k 1.1.2018]])</f>
        <v>491</v>
      </c>
      <c r="E40" s="29">
        <f t="shared" si="0"/>
        <v>9.2957213176826965</v>
      </c>
      <c r="F40">
        <v>4</v>
      </c>
    </row>
    <row r="41" spans="1:6" x14ac:dyDescent="0.25">
      <c r="A41" s="17" t="s">
        <v>217</v>
      </c>
      <c r="B41" s="16">
        <v>1294513</v>
      </c>
      <c r="C41" s="28">
        <v>1275406</v>
      </c>
      <c r="D41" s="8">
        <f>(Tabulka5[[#This Row],[Počet obyvatel k 1.1.2022]]-Tabulka5[[#This Row],[Počet obyvatel k 1.1.2018]])</f>
        <v>-19107</v>
      </c>
      <c r="E41" s="29">
        <f t="shared" si="0"/>
        <v>-14.981111896917531</v>
      </c>
      <c r="F41">
        <v>3</v>
      </c>
    </row>
    <row r="42" spans="1:6" x14ac:dyDescent="0.25">
      <c r="A42" s="17" t="s">
        <v>37</v>
      </c>
      <c r="B42" s="16">
        <v>21029</v>
      </c>
      <c r="C42" s="28">
        <v>20765</v>
      </c>
      <c r="D42" s="8">
        <f>(Tabulka5[[#This Row],[Počet obyvatel k 1.1.2022]]-Tabulka5[[#This Row],[Počet obyvatel k 1.1.2018]])</f>
        <v>-264</v>
      </c>
      <c r="E42" s="29">
        <f t="shared" si="0"/>
        <v>-12.713700939080184</v>
      </c>
      <c r="F42">
        <v>3</v>
      </c>
    </row>
    <row r="43" spans="1:6" x14ac:dyDescent="0.25">
      <c r="A43" s="17" t="s">
        <v>38</v>
      </c>
      <c r="B43" s="16">
        <v>40599</v>
      </c>
      <c r="C43" s="28">
        <v>40254</v>
      </c>
      <c r="D43" s="8">
        <f>(Tabulka5[[#This Row],[Počet obyvatel k 1.1.2022]]-Tabulka5[[#This Row],[Počet obyvatel k 1.1.2018]])</f>
        <v>-345</v>
      </c>
      <c r="E43" s="29">
        <f t="shared" si="0"/>
        <v>-8.5705768370845128</v>
      </c>
      <c r="F43">
        <v>3</v>
      </c>
    </row>
    <row r="44" spans="1:6" x14ac:dyDescent="0.25">
      <c r="A44" s="17" t="s">
        <v>39</v>
      </c>
      <c r="B44" s="16">
        <v>60818</v>
      </c>
      <c r="C44" s="28">
        <v>59605</v>
      </c>
      <c r="D44" s="8">
        <f>(Tabulka5[[#This Row],[Počet obyvatel k 1.1.2022]]-Tabulka5[[#This Row],[Počet obyvatel k 1.1.2018]])</f>
        <v>-1213</v>
      </c>
      <c r="E44" s="29">
        <f t="shared" si="0"/>
        <v>-20.350641724687527</v>
      </c>
      <c r="F44">
        <v>3</v>
      </c>
    </row>
    <row r="45" spans="1:6" x14ac:dyDescent="0.25">
      <c r="A45" s="17" t="s">
        <v>40</v>
      </c>
      <c r="B45" s="16">
        <v>21451</v>
      </c>
      <c r="C45" s="28">
        <v>21425</v>
      </c>
      <c r="D45" s="8">
        <f>(Tabulka5[[#This Row],[Počet obyvatel k 1.1.2022]]-Tabulka5[[#This Row],[Počet obyvatel k 1.1.2018]])</f>
        <v>-26</v>
      </c>
      <c r="E45" s="29">
        <f t="shared" si="0"/>
        <v>-1.2135355892648776</v>
      </c>
      <c r="F45">
        <v>4</v>
      </c>
    </row>
    <row r="46" spans="1:6" x14ac:dyDescent="0.25">
      <c r="A46" s="17" t="s">
        <v>41</v>
      </c>
      <c r="B46" s="16">
        <v>17693</v>
      </c>
      <c r="C46" s="28">
        <v>17945</v>
      </c>
      <c r="D46" s="8">
        <f>(Tabulka5[[#This Row],[Počet obyvatel k 1.1.2022]]-Tabulka5[[#This Row],[Počet obyvatel k 1.1.2018]])</f>
        <v>252</v>
      </c>
      <c r="E46" s="29">
        <f t="shared" si="0"/>
        <v>14.042908888269713</v>
      </c>
      <c r="F46">
        <v>5</v>
      </c>
    </row>
    <row r="47" spans="1:6" x14ac:dyDescent="0.25">
      <c r="A47" s="17" t="s">
        <v>42</v>
      </c>
      <c r="B47" s="16">
        <v>11640</v>
      </c>
      <c r="C47" s="28">
        <v>11415</v>
      </c>
      <c r="D47" s="8">
        <f>(Tabulka5[[#This Row],[Počet obyvatel k 1.1.2022]]-Tabulka5[[#This Row],[Počet obyvatel k 1.1.2018]])</f>
        <v>-225</v>
      </c>
      <c r="E47" s="29">
        <f t="shared" si="0"/>
        <v>-19.710906701708279</v>
      </c>
      <c r="F47">
        <v>3</v>
      </c>
    </row>
    <row r="48" spans="1:6" x14ac:dyDescent="0.25">
      <c r="A48" s="17" t="s">
        <v>43</v>
      </c>
      <c r="B48" s="16">
        <v>14574</v>
      </c>
      <c r="C48" s="28">
        <v>14606</v>
      </c>
      <c r="D48" s="8">
        <f>(Tabulka5[[#This Row],[Počet obyvatel k 1.1.2022]]-Tabulka5[[#This Row],[Počet obyvatel k 1.1.2018]])</f>
        <v>32</v>
      </c>
      <c r="E48" s="29">
        <f t="shared" si="0"/>
        <v>2.1908804600848963</v>
      </c>
      <c r="F48">
        <v>4</v>
      </c>
    </row>
    <row r="49" spans="1:6" x14ac:dyDescent="0.25">
      <c r="A49" s="17" t="s">
        <v>44</v>
      </c>
      <c r="B49" s="16">
        <v>18441</v>
      </c>
      <c r="C49" s="28">
        <v>18087</v>
      </c>
      <c r="D49" s="8">
        <f>(Tabulka5[[#This Row],[Počet obyvatel k 1.1.2022]]-Tabulka5[[#This Row],[Počet obyvatel k 1.1.2018]])</f>
        <v>-354</v>
      </c>
      <c r="E49" s="29">
        <f t="shared" si="0"/>
        <v>-19.572068336374191</v>
      </c>
      <c r="F49">
        <v>3</v>
      </c>
    </row>
    <row r="50" spans="1:6" x14ac:dyDescent="0.25">
      <c r="A50" s="17" t="s">
        <v>45</v>
      </c>
      <c r="B50" s="16">
        <v>29647</v>
      </c>
      <c r="C50" s="28">
        <v>30148</v>
      </c>
      <c r="D50" s="8">
        <f>(Tabulka5[[#This Row],[Počet obyvatel k 1.1.2022]]-Tabulka5[[#This Row],[Počet obyvatel k 1.1.2018]])</f>
        <v>501</v>
      </c>
      <c r="E50" s="29">
        <f t="shared" si="0"/>
        <v>16.618017778957142</v>
      </c>
      <c r="F50">
        <v>5</v>
      </c>
    </row>
    <row r="51" spans="1:6" x14ac:dyDescent="0.25">
      <c r="A51" s="17" t="s">
        <v>46</v>
      </c>
      <c r="B51" s="16">
        <v>146131</v>
      </c>
      <c r="C51" s="28">
        <v>144847</v>
      </c>
      <c r="D51" s="8">
        <f>(Tabulka5[[#This Row],[Počet obyvatel k 1.1.2022]]-Tabulka5[[#This Row],[Počet obyvatel k 1.1.2018]])</f>
        <v>-1284</v>
      </c>
      <c r="E51" s="29">
        <f t="shared" si="0"/>
        <v>-8.8645260171077069</v>
      </c>
      <c r="F51">
        <v>3</v>
      </c>
    </row>
    <row r="52" spans="1:6" x14ac:dyDescent="0.25">
      <c r="A52" s="17" t="s">
        <v>47</v>
      </c>
      <c r="B52" s="16">
        <v>34269</v>
      </c>
      <c r="C52" s="28">
        <v>33567</v>
      </c>
      <c r="D52" s="8">
        <f>(Tabulka5[[#This Row],[Počet obyvatel k 1.1.2022]]-Tabulka5[[#This Row],[Počet obyvatel k 1.1.2018]])</f>
        <v>-702</v>
      </c>
      <c r="E52" s="29">
        <f t="shared" si="0"/>
        <v>-20.913397086424165</v>
      </c>
      <c r="F52">
        <v>3</v>
      </c>
    </row>
    <row r="53" spans="1:6" x14ac:dyDescent="0.25">
      <c r="A53" s="17" t="s">
        <v>48</v>
      </c>
      <c r="B53" s="16">
        <v>17568</v>
      </c>
      <c r="C53" s="28">
        <v>17710</v>
      </c>
      <c r="D53" s="8">
        <f>(Tabulka5[[#This Row],[Počet obyvatel k 1.1.2022]]-Tabulka5[[#This Row],[Počet obyvatel k 1.1.2018]])</f>
        <v>142</v>
      </c>
      <c r="E53" s="29">
        <f t="shared" si="0"/>
        <v>8.0180688876341044</v>
      </c>
      <c r="F53">
        <v>4</v>
      </c>
    </row>
    <row r="54" spans="1:6" x14ac:dyDescent="0.25">
      <c r="A54" s="17" t="s">
        <v>49</v>
      </c>
      <c r="B54" s="16">
        <v>36008</v>
      </c>
      <c r="C54" s="28">
        <v>36205</v>
      </c>
      <c r="D54" s="8">
        <f>(Tabulka5[[#This Row],[Počet obyvatel k 1.1.2022]]-Tabulka5[[#This Row],[Počet obyvatel k 1.1.2018]])</f>
        <v>197</v>
      </c>
      <c r="E54" s="29">
        <f t="shared" si="0"/>
        <v>5.4412373981494273</v>
      </c>
      <c r="F54">
        <v>4</v>
      </c>
    </row>
    <row r="55" spans="1:6" x14ac:dyDescent="0.25">
      <c r="A55" s="17" t="s">
        <v>50</v>
      </c>
      <c r="B55" s="16">
        <v>49944</v>
      </c>
      <c r="C55" s="28">
        <v>47890</v>
      </c>
      <c r="D55" s="8">
        <f>(Tabulka5[[#This Row],[Počet obyvatel k 1.1.2022]]-Tabulka5[[#This Row],[Počet obyvatel k 1.1.2018]])</f>
        <v>-2054</v>
      </c>
      <c r="E55" s="29">
        <f t="shared" si="0"/>
        <v>-42.889956149509295</v>
      </c>
      <c r="F55">
        <v>2</v>
      </c>
    </row>
    <row r="56" spans="1:6" x14ac:dyDescent="0.25">
      <c r="A56" s="17" t="s">
        <v>51</v>
      </c>
      <c r="B56" s="16">
        <v>81515</v>
      </c>
      <c r="C56" s="28">
        <v>79204</v>
      </c>
      <c r="D56" s="8">
        <f>(Tabulka5[[#This Row],[Počet obyvatel k 1.1.2022]]-Tabulka5[[#This Row],[Počet obyvatel k 1.1.2018]])</f>
        <v>-2311</v>
      </c>
      <c r="E56" s="29">
        <f t="shared" si="0"/>
        <v>-29.17781930205545</v>
      </c>
      <c r="F56">
        <v>2</v>
      </c>
    </row>
    <row r="57" spans="1:6" x14ac:dyDescent="0.25">
      <c r="A57" s="17" t="s">
        <v>52</v>
      </c>
      <c r="B57" s="16">
        <v>21972</v>
      </c>
      <c r="C57" s="28">
        <v>21532</v>
      </c>
      <c r="D57" s="8">
        <f>(Tabulka5[[#This Row],[Počet obyvatel k 1.1.2022]]-Tabulka5[[#This Row],[Počet obyvatel k 1.1.2018]])</f>
        <v>-440</v>
      </c>
      <c r="E57" s="29">
        <f t="shared" si="0"/>
        <v>-20.434701839123168</v>
      </c>
      <c r="F57">
        <v>3</v>
      </c>
    </row>
    <row r="58" spans="1:6" x14ac:dyDescent="0.25">
      <c r="A58" s="17" t="s">
        <v>53</v>
      </c>
      <c r="B58" s="16">
        <v>83129</v>
      </c>
      <c r="C58" s="28">
        <v>82981</v>
      </c>
      <c r="D58" s="8">
        <f>(Tabulka5[[#This Row],[Počet obyvatel k 1.1.2022]]-Tabulka5[[#This Row],[Počet obyvatel k 1.1.2018]])</f>
        <v>-148</v>
      </c>
      <c r="E58" s="29">
        <f t="shared" si="0"/>
        <v>-1.7835408105469928</v>
      </c>
      <c r="F58">
        <v>4</v>
      </c>
    </row>
    <row r="59" spans="1:6" x14ac:dyDescent="0.25">
      <c r="A59" s="17" t="s">
        <v>54</v>
      </c>
      <c r="B59" s="16">
        <v>24251</v>
      </c>
      <c r="C59" s="28">
        <v>24509</v>
      </c>
      <c r="D59" s="8">
        <f>(Tabulka5[[#This Row],[Počet obyvatel k 1.1.2022]]-Tabulka5[[#This Row],[Počet obyvatel k 1.1.2018]])</f>
        <v>258</v>
      </c>
      <c r="E59" s="29">
        <f t="shared" si="0"/>
        <v>10.526745277245094</v>
      </c>
      <c r="F59">
        <v>4</v>
      </c>
    </row>
    <row r="60" spans="1:6" x14ac:dyDescent="0.25">
      <c r="A60" s="17" t="s">
        <v>55</v>
      </c>
      <c r="B60" s="16">
        <v>55891</v>
      </c>
      <c r="C60" s="28">
        <v>55814</v>
      </c>
      <c r="D60" s="8">
        <f>(Tabulka5[[#This Row],[Počet obyvatel k 1.1.2022]]-Tabulka5[[#This Row],[Počet obyvatel k 1.1.2018]])</f>
        <v>-77</v>
      </c>
      <c r="E60" s="29">
        <f t="shared" si="0"/>
        <v>-1.3795821836815136</v>
      </c>
      <c r="F60">
        <v>4</v>
      </c>
    </row>
    <row r="61" spans="1:6" x14ac:dyDescent="0.25">
      <c r="A61" s="17" t="s">
        <v>56</v>
      </c>
      <c r="B61" s="16">
        <v>22686</v>
      </c>
      <c r="C61" s="28">
        <v>22364</v>
      </c>
      <c r="D61" s="8">
        <f>(Tabulka5[[#This Row],[Počet obyvatel k 1.1.2022]]-Tabulka5[[#This Row],[Počet obyvatel k 1.1.2018]])</f>
        <v>-322</v>
      </c>
      <c r="E61" s="29">
        <f t="shared" si="0"/>
        <v>-14.39813986764443</v>
      </c>
      <c r="F61">
        <v>3</v>
      </c>
    </row>
    <row r="62" spans="1:6" x14ac:dyDescent="0.25">
      <c r="A62" s="17" t="s">
        <v>57</v>
      </c>
      <c r="B62" s="16">
        <v>19290</v>
      </c>
      <c r="C62" s="28">
        <v>19176</v>
      </c>
      <c r="D62" s="8">
        <f>(Tabulka5[[#This Row],[Počet obyvatel k 1.1.2022]]-Tabulka5[[#This Row],[Počet obyvatel k 1.1.2018]])</f>
        <v>-114</v>
      </c>
      <c r="E62" s="29">
        <f t="shared" si="0"/>
        <v>-5.9449311639549443</v>
      </c>
      <c r="F62">
        <v>4</v>
      </c>
    </row>
    <row r="63" spans="1:6" x14ac:dyDescent="0.25">
      <c r="A63" s="17" t="s">
        <v>58</v>
      </c>
      <c r="B63" s="16">
        <v>38659</v>
      </c>
      <c r="C63" s="28">
        <v>36752</v>
      </c>
      <c r="D63" s="8">
        <f>(Tabulka5[[#This Row],[Počet obyvatel k 1.1.2022]]-Tabulka5[[#This Row],[Počet obyvatel k 1.1.2018]])</f>
        <v>-1907</v>
      </c>
      <c r="E63" s="29">
        <f t="shared" si="0"/>
        <v>-51.888332607749234</v>
      </c>
      <c r="F63">
        <v>1</v>
      </c>
    </row>
    <row r="64" spans="1:6" x14ac:dyDescent="0.25">
      <c r="A64" s="17" t="s">
        <v>59</v>
      </c>
      <c r="B64" s="16">
        <v>47897</v>
      </c>
      <c r="C64" s="28">
        <v>47589</v>
      </c>
      <c r="D64" s="8">
        <f>(Tabulka5[[#This Row],[Počet obyvatel k 1.1.2022]]-Tabulka5[[#This Row],[Počet obyvatel k 1.1.2018]])</f>
        <v>-308</v>
      </c>
      <c r="E64" s="29">
        <f t="shared" si="0"/>
        <v>-6.4720838849313918</v>
      </c>
      <c r="F64">
        <v>4</v>
      </c>
    </row>
    <row r="65" spans="1:6" x14ac:dyDescent="0.25">
      <c r="A65" s="17" t="s">
        <v>60</v>
      </c>
      <c r="B65" s="16">
        <v>100363</v>
      </c>
      <c r="C65" s="28">
        <v>99606</v>
      </c>
      <c r="D65" s="8">
        <f>(Tabulka5[[#This Row],[Počet obyvatel k 1.1.2022]]-Tabulka5[[#This Row],[Počet obyvatel k 1.1.2018]])</f>
        <v>-757</v>
      </c>
      <c r="E65" s="29">
        <f t="shared" si="0"/>
        <v>-7.5999437784872397</v>
      </c>
      <c r="F65">
        <v>3</v>
      </c>
    </row>
    <row r="66" spans="1:6" x14ac:dyDescent="0.25">
      <c r="A66" s="17" t="s">
        <v>61</v>
      </c>
      <c r="B66" s="16">
        <v>22118</v>
      </c>
      <c r="C66" s="28">
        <v>21605</v>
      </c>
      <c r="D66" s="8">
        <f>(Tabulka5[[#This Row],[Počet obyvatel k 1.1.2022]]-Tabulka5[[#This Row],[Počet obyvatel k 1.1.2018]])</f>
        <v>-513</v>
      </c>
      <c r="E66" s="29">
        <f t="shared" si="0"/>
        <v>-23.744503587132606</v>
      </c>
      <c r="F66">
        <v>3</v>
      </c>
    </row>
    <row r="67" spans="1:6" x14ac:dyDescent="0.25">
      <c r="A67" s="17" t="s">
        <v>62</v>
      </c>
      <c r="B67" s="16">
        <v>47131</v>
      </c>
      <c r="C67" s="28">
        <v>46461</v>
      </c>
      <c r="D67" s="8">
        <f>(Tabulka5[[#This Row],[Počet obyvatel k 1.1.2022]]-Tabulka5[[#This Row],[Počet obyvatel k 1.1.2018]])</f>
        <v>-670</v>
      </c>
      <c r="E67" s="29">
        <f t="shared" ref="E67:E130" si="1">(D67/C67)*1000</f>
        <v>-14.420696928606789</v>
      </c>
      <c r="F67">
        <v>3</v>
      </c>
    </row>
    <row r="68" spans="1:6" x14ac:dyDescent="0.25">
      <c r="A68" s="17" t="s">
        <v>63</v>
      </c>
      <c r="B68" s="16">
        <v>42832</v>
      </c>
      <c r="C68" s="28">
        <v>42276</v>
      </c>
      <c r="D68" s="8">
        <f>(Tabulka5[[#This Row],[Počet obyvatel k 1.1.2022]]-Tabulka5[[#This Row],[Počet obyvatel k 1.1.2018]])</f>
        <v>-556</v>
      </c>
      <c r="E68" s="29">
        <f t="shared" si="1"/>
        <v>-13.151669978238244</v>
      </c>
      <c r="F68">
        <v>3</v>
      </c>
    </row>
    <row r="69" spans="1:6" x14ac:dyDescent="0.25">
      <c r="A69" s="17" t="s">
        <v>64</v>
      </c>
      <c r="B69" s="16">
        <v>19540</v>
      </c>
      <c r="C69" s="28">
        <v>19382</v>
      </c>
      <c r="D69" s="8">
        <f>(Tabulka5[[#This Row],[Počet obyvatel k 1.1.2022]]-Tabulka5[[#This Row],[Počet obyvatel k 1.1.2018]])</f>
        <v>-158</v>
      </c>
      <c r="E69" s="29">
        <f t="shared" si="1"/>
        <v>-8.1518935094417504</v>
      </c>
      <c r="F69">
        <v>3</v>
      </c>
    </row>
    <row r="70" spans="1:6" x14ac:dyDescent="0.25">
      <c r="A70" s="17" t="s">
        <v>65</v>
      </c>
      <c r="B70" s="16">
        <v>87280</v>
      </c>
      <c r="C70" s="28">
        <v>83689</v>
      </c>
      <c r="D70" s="8">
        <f>(Tabulka5[[#This Row],[Počet obyvatel k 1.1.2022]]-Tabulka5[[#This Row],[Počet obyvatel k 1.1.2018]])</f>
        <v>-3591</v>
      </c>
      <c r="E70" s="29">
        <f t="shared" si="1"/>
        <v>-42.908864964332231</v>
      </c>
      <c r="F70">
        <v>2</v>
      </c>
    </row>
    <row r="71" spans="1:6" x14ac:dyDescent="0.25">
      <c r="A71" s="17" t="s">
        <v>66</v>
      </c>
      <c r="B71" s="16">
        <v>65010</v>
      </c>
      <c r="C71" s="28">
        <v>60854</v>
      </c>
      <c r="D71" s="8">
        <f>(Tabulka5[[#This Row],[Počet obyvatel k 1.1.2022]]-Tabulka5[[#This Row],[Počet obyvatel k 1.1.2018]])</f>
        <v>-4156</v>
      </c>
      <c r="E71" s="29">
        <f t="shared" si="1"/>
        <v>-68.29460676372959</v>
      </c>
      <c r="F71">
        <v>1</v>
      </c>
    </row>
    <row r="72" spans="1:6" x14ac:dyDescent="0.25">
      <c r="A72" s="17" t="s">
        <v>67</v>
      </c>
      <c r="B72" s="16">
        <v>124013</v>
      </c>
      <c r="C72" s="28">
        <v>123904</v>
      </c>
      <c r="D72" s="8">
        <f>(Tabulka5[[#This Row],[Počet obyvatel k 1.1.2022]]-Tabulka5[[#This Row],[Počet obyvatel k 1.1.2018]])</f>
        <v>-109</v>
      </c>
      <c r="E72" s="29">
        <f t="shared" si="1"/>
        <v>-0.87971332644628097</v>
      </c>
      <c r="F72">
        <v>4</v>
      </c>
    </row>
    <row r="73" spans="1:6" x14ac:dyDescent="0.25">
      <c r="A73" s="17" t="s">
        <v>68</v>
      </c>
      <c r="B73" s="16">
        <v>50479</v>
      </c>
      <c r="C73" s="28">
        <v>49748</v>
      </c>
      <c r="D73" s="8">
        <f>(Tabulka5[[#This Row],[Počet obyvatel k 1.1.2022]]-Tabulka5[[#This Row],[Počet obyvatel k 1.1.2018]])</f>
        <v>-731</v>
      </c>
      <c r="E73" s="29">
        <f t="shared" si="1"/>
        <v>-14.694058052585028</v>
      </c>
      <c r="F73">
        <v>3</v>
      </c>
    </row>
    <row r="74" spans="1:6" x14ac:dyDescent="0.25">
      <c r="A74" s="17" t="s">
        <v>69</v>
      </c>
      <c r="B74" s="16">
        <v>81797</v>
      </c>
      <c r="C74" s="28">
        <v>84128</v>
      </c>
      <c r="D74" s="8">
        <f>(Tabulka5[[#This Row],[Počet obyvatel k 1.1.2022]]-Tabulka5[[#This Row],[Počet obyvatel k 1.1.2018]])</f>
        <v>2331</v>
      </c>
      <c r="E74" s="29">
        <f t="shared" si="1"/>
        <v>27.70777862305059</v>
      </c>
      <c r="F74">
        <v>5</v>
      </c>
    </row>
    <row r="75" spans="1:6" x14ac:dyDescent="0.25">
      <c r="A75" s="17" t="s">
        <v>70</v>
      </c>
      <c r="B75" s="16">
        <v>10744</v>
      </c>
      <c r="C75" s="28">
        <v>10553</v>
      </c>
      <c r="D75" s="8">
        <f>(Tabulka5[[#This Row],[Počet obyvatel k 1.1.2022]]-Tabulka5[[#This Row],[Počet obyvatel k 1.1.2018]])</f>
        <v>-191</v>
      </c>
      <c r="E75" s="29">
        <f t="shared" si="1"/>
        <v>-18.099118734009284</v>
      </c>
      <c r="F75">
        <v>3</v>
      </c>
    </row>
    <row r="76" spans="1:6" x14ac:dyDescent="0.25">
      <c r="A76" s="17" t="s">
        <v>71</v>
      </c>
      <c r="B76" s="16">
        <v>40848</v>
      </c>
      <c r="C76" s="28">
        <v>40184</v>
      </c>
      <c r="D76" s="8">
        <f>(Tabulka5[[#This Row],[Počet obyvatel k 1.1.2022]]-Tabulka5[[#This Row],[Počet obyvatel k 1.1.2018]])</f>
        <v>-664</v>
      </c>
      <c r="E76" s="29">
        <f t="shared" si="1"/>
        <v>-16.523989647620944</v>
      </c>
      <c r="F76">
        <v>3</v>
      </c>
    </row>
    <row r="77" spans="1:6" x14ac:dyDescent="0.25">
      <c r="A77" s="17" t="s">
        <v>72</v>
      </c>
      <c r="B77" s="16">
        <v>24891</v>
      </c>
      <c r="C77" s="28">
        <v>24858</v>
      </c>
      <c r="D77" s="8">
        <f>(Tabulka5[[#This Row],[Počet obyvatel k 1.1.2022]]-Tabulka5[[#This Row],[Počet obyvatel k 1.1.2018]])</f>
        <v>-33</v>
      </c>
      <c r="E77" s="29">
        <f t="shared" si="1"/>
        <v>-1.3275404296403572</v>
      </c>
      <c r="F77">
        <v>4</v>
      </c>
    </row>
    <row r="78" spans="1:6" x14ac:dyDescent="0.25">
      <c r="A78" s="17" t="s">
        <v>73</v>
      </c>
      <c r="B78" s="16">
        <v>8555</v>
      </c>
      <c r="C78" s="28">
        <v>8376</v>
      </c>
      <c r="D78" s="8">
        <f>(Tabulka5[[#This Row],[Počet obyvatel k 1.1.2022]]-Tabulka5[[#This Row],[Počet obyvatel k 1.1.2018]])</f>
        <v>-179</v>
      </c>
      <c r="E78" s="29">
        <f t="shared" si="1"/>
        <v>-21.370582617000956</v>
      </c>
      <c r="F78">
        <v>3</v>
      </c>
    </row>
    <row r="79" spans="1:6" x14ac:dyDescent="0.25">
      <c r="A79" s="17" t="s">
        <v>74</v>
      </c>
      <c r="B79" s="16">
        <v>22253</v>
      </c>
      <c r="C79" s="28">
        <v>22495</v>
      </c>
      <c r="D79" s="8">
        <f>(Tabulka5[[#This Row],[Počet obyvatel k 1.1.2022]]-Tabulka5[[#This Row],[Počet obyvatel k 1.1.2018]])</f>
        <v>242</v>
      </c>
      <c r="E79" s="29">
        <f t="shared" si="1"/>
        <v>10.757946210268949</v>
      </c>
      <c r="F79">
        <v>4</v>
      </c>
    </row>
    <row r="80" spans="1:6" x14ac:dyDescent="0.25">
      <c r="A80" s="17" t="s">
        <v>75</v>
      </c>
      <c r="B80" s="16">
        <v>31590</v>
      </c>
      <c r="C80" s="28">
        <v>32665</v>
      </c>
      <c r="D80" s="8">
        <f>(Tabulka5[[#This Row],[Počet obyvatel k 1.1.2022]]-Tabulka5[[#This Row],[Počet obyvatel k 1.1.2018]])</f>
        <v>1075</v>
      </c>
      <c r="E80" s="29">
        <f t="shared" si="1"/>
        <v>32.909842338894848</v>
      </c>
      <c r="F80">
        <v>5</v>
      </c>
    </row>
    <row r="81" spans="1:6" x14ac:dyDescent="0.25">
      <c r="A81" s="17" t="s">
        <v>76</v>
      </c>
      <c r="B81" s="16">
        <v>13177</v>
      </c>
      <c r="C81" s="28">
        <v>12666</v>
      </c>
      <c r="D81" s="8">
        <f>(Tabulka5[[#This Row],[Počet obyvatel k 1.1.2022]]-Tabulka5[[#This Row],[Počet obyvatel k 1.1.2018]])</f>
        <v>-511</v>
      </c>
      <c r="E81" s="29">
        <f t="shared" si="1"/>
        <v>-40.344228643612816</v>
      </c>
      <c r="F81">
        <v>2</v>
      </c>
    </row>
    <row r="82" spans="1:6" x14ac:dyDescent="0.25">
      <c r="A82" s="17" t="s">
        <v>77</v>
      </c>
      <c r="B82" s="16">
        <v>21263</v>
      </c>
      <c r="C82" s="28">
        <v>21023</v>
      </c>
      <c r="D82" s="8">
        <f>(Tabulka5[[#This Row],[Počet obyvatel k 1.1.2022]]-Tabulka5[[#This Row],[Počet obyvatel k 1.1.2018]])</f>
        <v>-240</v>
      </c>
      <c r="E82" s="29">
        <f t="shared" si="1"/>
        <v>-11.416068115873092</v>
      </c>
      <c r="F82">
        <v>3</v>
      </c>
    </row>
    <row r="83" spans="1:6" x14ac:dyDescent="0.25">
      <c r="A83" s="17" t="s">
        <v>78</v>
      </c>
      <c r="B83" s="16">
        <v>40300</v>
      </c>
      <c r="C83" s="28">
        <v>39120</v>
      </c>
      <c r="D83" s="8">
        <f>(Tabulka5[[#This Row],[Počet obyvatel k 1.1.2022]]-Tabulka5[[#This Row],[Počet obyvatel k 1.1.2018]])</f>
        <v>-1180</v>
      </c>
      <c r="E83" s="29">
        <f t="shared" si="1"/>
        <v>-30.163599182004091</v>
      </c>
      <c r="F83">
        <v>2</v>
      </c>
    </row>
    <row r="84" spans="1:6" x14ac:dyDescent="0.25">
      <c r="A84" s="17" t="s">
        <v>79</v>
      </c>
      <c r="B84" s="16">
        <v>68842</v>
      </c>
      <c r="C84" s="28">
        <v>67064</v>
      </c>
      <c r="D84" s="8">
        <f>(Tabulka5[[#This Row],[Počet obyvatel k 1.1.2022]]-Tabulka5[[#This Row],[Počet obyvatel k 1.1.2018]])</f>
        <v>-1778</v>
      </c>
      <c r="E84" s="29">
        <f t="shared" si="1"/>
        <v>-26.511988548252415</v>
      </c>
      <c r="F84">
        <v>3</v>
      </c>
    </row>
    <row r="85" spans="1:6" x14ac:dyDescent="0.25">
      <c r="A85" s="17" t="s">
        <v>80</v>
      </c>
      <c r="B85" s="16">
        <v>22855</v>
      </c>
      <c r="C85" s="28">
        <v>23345</v>
      </c>
      <c r="D85" s="8">
        <f>(Tabulka5[[#This Row],[Počet obyvatel k 1.1.2022]]-Tabulka5[[#This Row],[Počet obyvatel k 1.1.2018]])</f>
        <v>490</v>
      </c>
      <c r="E85" s="29">
        <f t="shared" si="1"/>
        <v>20.989505247376311</v>
      </c>
      <c r="F85">
        <v>5</v>
      </c>
    </row>
    <row r="86" spans="1:6" x14ac:dyDescent="0.25">
      <c r="A86" s="17" t="s">
        <v>81</v>
      </c>
      <c r="B86" s="16">
        <v>49612</v>
      </c>
      <c r="C86" s="28">
        <v>49967</v>
      </c>
      <c r="D86" s="8">
        <f>(Tabulka5[[#This Row],[Počet obyvatel k 1.1.2022]]-Tabulka5[[#This Row],[Počet obyvatel k 1.1.2018]])</f>
        <v>355</v>
      </c>
      <c r="E86" s="29">
        <f t="shared" si="1"/>
        <v>7.1046890948025698</v>
      </c>
      <c r="F86">
        <v>4</v>
      </c>
    </row>
    <row r="87" spans="1:6" x14ac:dyDescent="0.25">
      <c r="A87" s="17" t="s">
        <v>82</v>
      </c>
      <c r="B87" s="16">
        <v>55484</v>
      </c>
      <c r="C87" s="28">
        <v>54837</v>
      </c>
      <c r="D87" s="8">
        <f>(Tabulka5[[#This Row],[Počet obyvatel k 1.1.2022]]-Tabulka5[[#This Row],[Počet obyvatel k 1.1.2018]])</f>
        <v>-647</v>
      </c>
      <c r="E87" s="29">
        <f t="shared" si="1"/>
        <v>-11.798603132921203</v>
      </c>
      <c r="F87">
        <v>3</v>
      </c>
    </row>
    <row r="88" spans="1:6" x14ac:dyDescent="0.25">
      <c r="A88" s="17" t="s">
        <v>83</v>
      </c>
      <c r="B88" s="16">
        <v>23179</v>
      </c>
      <c r="C88" s="28">
        <v>22498</v>
      </c>
      <c r="D88" s="8">
        <f>(Tabulka5[[#This Row],[Počet obyvatel k 1.1.2022]]-Tabulka5[[#This Row],[Počet obyvatel k 1.1.2018]])</f>
        <v>-681</v>
      </c>
      <c r="E88" s="29">
        <f t="shared" si="1"/>
        <v>-30.269357276202328</v>
      </c>
      <c r="F88">
        <v>2</v>
      </c>
    </row>
    <row r="89" spans="1:6" x14ac:dyDescent="0.25">
      <c r="A89" s="17" t="s">
        <v>84</v>
      </c>
      <c r="B89" s="16">
        <v>144077</v>
      </c>
      <c r="C89" s="28">
        <v>144062</v>
      </c>
      <c r="D89" s="8">
        <f>(Tabulka5[[#This Row],[Počet obyvatel k 1.1.2022]]-Tabulka5[[#This Row],[Počet obyvatel k 1.1.2018]])</f>
        <v>-15</v>
      </c>
      <c r="E89" s="29">
        <f t="shared" si="1"/>
        <v>-0.10412183643153643</v>
      </c>
      <c r="F89">
        <v>4</v>
      </c>
    </row>
    <row r="90" spans="1:6" x14ac:dyDescent="0.25">
      <c r="A90" s="17" t="s">
        <v>85</v>
      </c>
      <c r="B90" s="16">
        <v>15177</v>
      </c>
      <c r="C90" s="28">
        <v>14960</v>
      </c>
      <c r="D90" s="8">
        <f>(Tabulka5[[#This Row],[Počet obyvatel k 1.1.2022]]-Tabulka5[[#This Row],[Počet obyvatel k 1.1.2018]])</f>
        <v>-217</v>
      </c>
      <c r="E90" s="29">
        <f t="shared" si="1"/>
        <v>-14.505347593582888</v>
      </c>
      <c r="F90">
        <v>3</v>
      </c>
    </row>
    <row r="91" spans="1:6" x14ac:dyDescent="0.25">
      <c r="A91" s="17" t="s">
        <v>86</v>
      </c>
      <c r="B91" s="16">
        <v>59192</v>
      </c>
      <c r="C91" s="28">
        <v>57785</v>
      </c>
      <c r="D91" s="8">
        <f>(Tabulka5[[#This Row],[Počet obyvatel k 1.1.2022]]-Tabulka5[[#This Row],[Počet obyvatel k 1.1.2018]])</f>
        <v>-1407</v>
      </c>
      <c r="E91" s="29">
        <f t="shared" si="1"/>
        <v>-24.348879466989704</v>
      </c>
      <c r="F91">
        <v>3</v>
      </c>
    </row>
    <row r="92" spans="1:6" x14ac:dyDescent="0.25">
      <c r="A92" s="17" t="s">
        <v>87</v>
      </c>
      <c r="B92" s="16">
        <v>26898</v>
      </c>
      <c r="C92" s="28">
        <v>26780</v>
      </c>
      <c r="D92" s="8">
        <f>(Tabulka5[[#This Row],[Počet obyvatel k 1.1.2022]]-Tabulka5[[#This Row],[Počet obyvatel k 1.1.2018]])</f>
        <v>-118</v>
      </c>
      <c r="E92" s="29">
        <f t="shared" si="1"/>
        <v>-4.4062733383121726</v>
      </c>
      <c r="F92">
        <v>4</v>
      </c>
    </row>
    <row r="93" spans="1:6" x14ac:dyDescent="0.25">
      <c r="A93" s="17" t="s">
        <v>88</v>
      </c>
      <c r="B93" s="16">
        <v>23743</v>
      </c>
      <c r="C93" s="28">
        <v>23524</v>
      </c>
      <c r="D93" s="8">
        <f>(Tabulka5[[#This Row],[Počet obyvatel k 1.1.2022]]-Tabulka5[[#This Row],[Počet obyvatel k 1.1.2018]])</f>
        <v>-219</v>
      </c>
      <c r="E93" s="29">
        <f t="shared" si="1"/>
        <v>-9.3096412174800207</v>
      </c>
      <c r="F93">
        <v>3</v>
      </c>
    </row>
    <row r="94" spans="1:6" x14ac:dyDescent="0.25">
      <c r="A94" s="17" t="s">
        <v>89</v>
      </c>
      <c r="B94" s="16">
        <v>37458</v>
      </c>
      <c r="C94" s="28">
        <v>35650</v>
      </c>
      <c r="D94" s="8">
        <f>(Tabulka5[[#This Row],[Počet obyvatel k 1.1.2022]]-Tabulka5[[#This Row],[Počet obyvatel k 1.1.2018]])</f>
        <v>-1808</v>
      </c>
      <c r="E94" s="29">
        <f t="shared" si="1"/>
        <v>-50.715287517531557</v>
      </c>
      <c r="F94">
        <v>1</v>
      </c>
    </row>
    <row r="95" spans="1:6" x14ac:dyDescent="0.25">
      <c r="A95" s="17" t="s">
        <v>90</v>
      </c>
      <c r="B95" s="16">
        <v>43501</v>
      </c>
      <c r="C95" s="28">
        <v>42895</v>
      </c>
      <c r="D95" s="8">
        <f>(Tabulka5[[#This Row],[Počet obyvatel k 1.1.2022]]-Tabulka5[[#This Row],[Počet obyvatel k 1.1.2018]])</f>
        <v>-606</v>
      </c>
      <c r="E95" s="29">
        <f t="shared" si="1"/>
        <v>-14.127520690057116</v>
      </c>
      <c r="F95">
        <v>3</v>
      </c>
    </row>
    <row r="96" spans="1:6" x14ac:dyDescent="0.25">
      <c r="A96" s="17" t="s">
        <v>91</v>
      </c>
      <c r="B96" s="16">
        <v>27550</v>
      </c>
      <c r="C96" s="28">
        <v>27238</v>
      </c>
      <c r="D96" s="8">
        <f>(Tabulka5[[#This Row],[Počet obyvatel k 1.1.2022]]-Tabulka5[[#This Row],[Počet obyvatel k 1.1.2018]])</f>
        <v>-312</v>
      </c>
      <c r="E96" s="29">
        <f t="shared" si="1"/>
        <v>-11.454585505543726</v>
      </c>
      <c r="F96">
        <v>3</v>
      </c>
    </row>
    <row r="97" spans="1:6" x14ac:dyDescent="0.25">
      <c r="A97" s="17" t="s">
        <v>92</v>
      </c>
      <c r="B97" s="16">
        <v>18796</v>
      </c>
      <c r="C97" s="28">
        <v>18272</v>
      </c>
      <c r="D97" s="8">
        <f>(Tabulka5[[#This Row],[Počet obyvatel k 1.1.2022]]-Tabulka5[[#This Row],[Počet obyvatel k 1.1.2018]])</f>
        <v>-524</v>
      </c>
      <c r="E97" s="29">
        <f t="shared" si="1"/>
        <v>-28.677758318739052</v>
      </c>
      <c r="F97">
        <v>2</v>
      </c>
    </row>
    <row r="98" spans="1:6" x14ac:dyDescent="0.25">
      <c r="A98" s="17" t="s">
        <v>93</v>
      </c>
      <c r="B98" s="16">
        <v>25870</v>
      </c>
      <c r="C98" s="28">
        <v>29537</v>
      </c>
      <c r="D98" s="8">
        <f>(Tabulka5[[#This Row],[Počet obyvatel k 1.1.2022]]-Tabulka5[[#This Row],[Počet obyvatel k 1.1.2018]])</f>
        <v>3667</v>
      </c>
      <c r="E98" s="29">
        <f t="shared" si="1"/>
        <v>124.14937197413414</v>
      </c>
      <c r="F98">
        <v>7</v>
      </c>
    </row>
    <row r="99" spans="1:6" x14ac:dyDescent="0.25">
      <c r="A99" s="17" t="s">
        <v>94</v>
      </c>
      <c r="B99" s="16">
        <v>23976</v>
      </c>
      <c r="C99" s="28">
        <v>23197</v>
      </c>
      <c r="D99" s="8">
        <f>(Tabulka5[[#This Row],[Počet obyvatel k 1.1.2022]]-Tabulka5[[#This Row],[Počet obyvatel k 1.1.2018]])</f>
        <v>-779</v>
      </c>
      <c r="E99" s="29">
        <f t="shared" si="1"/>
        <v>-33.581928697676418</v>
      </c>
      <c r="F99">
        <v>2</v>
      </c>
    </row>
    <row r="100" spans="1:6" x14ac:dyDescent="0.25">
      <c r="A100" s="17" t="s">
        <v>95</v>
      </c>
      <c r="B100" s="16">
        <v>43865</v>
      </c>
      <c r="C100" s="28">
        <v>44757</v>
      </c>
      <c r="D100" s="8">
        <f>(Tabulka5[[#This Row],[Počet obyvatel k 1.1.2022]]-Tabulka5[[#This Row],[Počet obyvatel k 1.1.2018]])</f>
        <v>892</v>
      </c>
      <c r="E100" s="29">
        <f t="shared" si="1"/>
        <v>19.929843376455079</v>
      </c>
      <c r="F100">
        <v>5</v>
      </c>
    </row>
    <row r="101" spans="1:6" x14ac:dyDescent="0.25">
      <c r="A101" s="17" t="s">
        <v>96</v>
      </c>
      <c r="B101" s="16">
        <v>20023</v>
      </c>
      <c r="C101" s="28">
        <v>20315</v>
      </c>
      <c r="D101" s="8">
        <f>(Tabulka5[[#This Row],[Počet obyvatel k 1.1.2022]]-Tabulka5[[#This Row],[Počet obyvatel k 1.1.2018]])</f>
        <v>292</v>
      </c>
      <c r="E101" s="29">
        <f t="shared" si="1"/>
        <v>14.373615555008614</v>
      </c>
      <c r="F101">
        <v>5</v>
      </c>
    </row>
    <row r="102" spans="1:6" x14ac:dyDescent="0.25">
      <c r="A102" s="17" t="s">
        <v>97</v>
      </c>
      <c r="B102" s="16">
        <v>18251</v>
      </c>
      <c r="C102" s="28">
        <v>18025</v>
      </c>
      <c r="D102" s="8">
        <f>(Tabulka5[[#This Row],[Počet obyvatel k 1.1.2022]]-Tabulka5[[#This Row],[Počet obyvatel k 1.1.2018]])</f>
        <v>-226</v>
      </c>
      <c r="E102" s="29">
        <f t="shared" si="1"/>
        <v>-12.538141470180305</v>
      </c>
      <c r="F102">
        <v>3</v>
      </c>
    </row>
    <row r="103" spans="1:6" x14ac:dyDescent="0.25">
      <c r="A103" s="17" t="s">
        <v>98</v>
      </c>
      <c r="B103" s="16">
        <v>110268</v>
      </c>
      <c r="C103" s="28">
        <v>109665</v>
      </c>
      <c r="D103" s="8">
        <f>(Tabulka5[[#This Row],[Počet obyvatel k 1.1.2022]]-Tabulka5[[#This Row],[Počet obyvatel k 1.1.2018]])</f>
        <v>-603</v>
      </c>
      <c r="E103" s="29">
        <f t="shared" si="1"/>
        <v>-5.4985638079606067</v>
      </c>
      <c r="F103">
        <v>4</v>
      </c>
    </row>
    <row r="104" spans="1:6" x14ac:dyDescent="0.25">
      <c r="A104" s="17" t="s">
        <v>99</v>
      </c>
      <c r="B104" s="16">
        <v>17508</v>
      </c>
      <c r="C104" s="28">
        <v>17927</v>
      </c>
      <c r="D104" s="8">
        <f>(Tabulka5[[#This Row],[Počet obyvatel k 1.1.2022]]-Tabulka5[[#This Row],[Počet obyvatel k 1.1.2018]])</f>
        <v>419</v>
      </c>
      <c r="E104" s="29">
        <f t="shared" si="1"/>
        <v>23.37256651977464</v>
      </c>
      <c r="F104">
        <v>5</v>
      </c>
    </row>
    <row r="105" spans="1:6" x14ac:dyDescent="0.25">
      <c r="A105" s="17" t="s">
        <v>100</v>
      </c>
      <c r="B105" s="16">
        <v>18261</v>
      </c>
      <c r="C105" s="28">
        <v>18212</v>
      </c>
      <c r="D105" s="8">
        <f>(Tabulka5[[#This Row],[Počet obyvatel k 1.1.2022]]-Tabulka5[[#This Row],[Počet obyvatel k 1.1.2018]])</f>
        <v>-49</v>
      </c>
      <c r="E105" s="29">
        <f t="shared" si="1"/>
        <v>-2.6905337140347023</v>
      </c>
      <c r="F105">
        <v>4</v>
      </c>
    </row>
    <row r="106" spans="1:6" x14ac:dyDescent="0.25">
      <c r="A106" s="17" t="s">
        <v>101</v>
      </c>
      <c r="B106" s="16">
        <v>26311</v>
      </c>
      <c r="C106" s="28">
        <v>25775</v>
      </c>
      <c r="D106" s="8">
        <f>(Tabulka5[[#This Row],[Počet obyvatel k 1.1.2022]]-Tabulka5[[#This Row],[Počet obyvatel k 1.1.2018]])</f>
        <v>-536</v>
      </c>
      <c r="E106" s="29">
        <f t="shared" si="1"/>
        <v>-20.795344325897187</v>
      </c>
      <c r="F106">
        <v>3</v>
      </c>
    </row>
    <row r="107" spans="1:6" x14ac:dyDescent="0.25">
      <c r="A107" s="17" t="s">
        <v>102</v>
      </c>
      <c r="B107" s="16">
        <v>23208</v>
      </c>
      <c r="C107" s="28">
        <v>22697</v>
      </c>
      <c r="D107" s="8">
        <f>(Tabulka5[[#This Row],[Počet obyvatel k 1.1.2022]]-Tabulka5[[#This Row],[Počet obyvatel k 1.1.2018]])</f>
        <v>-511</v>
      </c>
      <c r="E107" s="29">
        <f t="shared" si="1"/>
        <v>-22.513988632858968</v>
      </c>
      <c r="F107">
        <v>3</v>
      </c>
    </row>
    <row r="108" spans="1:6" x14ac:dyDescent="0.25">
      <c r="A108" s="17" t="s">
        <v>103</v>
      </c>
      <c r="B108" s="16">
        <v>22329</v>
      </c>
      <c r="C108" s="28">
        <v>22425</v>
      </c>
      <c r="D108" s="8">
        <f>(Tabulka5[[#This Row],[Počet obyvatel k 1.1.2022]]-Tabulka5[[#This Row],[Počet obyvatel k 1.1.2018]])</f>
        <v>96</v>
      </c>
      <c r="E108" s="29">
        <f t="shared" si="1"/>
        <v>4.2809364548494981</v>
      </c>
      <c r="F108">
        <v>4</v>
      </c>
    </row>
    <row r="109" spans="1:6" x14ac:dyDescent="0.25">
      <c r="A109" s="17" t="s">
        <v>104</v>
      </c>
      <c r="B109" s="16">
        <v>75136</v>
      </c>
      <c r="C109" s="28">
        <v>71123</v>
      </c>
      <c r="D109" s="8">
        <f>(Tabulka5[[#This Row],[Počet obyvatel k 1.1.2022]]-Tabulka5[[#This Row],[Počet obyvatel k 1.1.2018]])</f>
        <v>-4013</v>
      </c>
      <c r="E109" s="29">
        <f t="shared" si="1"/>
        <v>-56.423379216287273</v>
      </c>
      <c r="F109">
        <v>1</v>
      </c>
    </row>
    <row r="110" spans="1:6" x14ac:dyDescent="0.25">
      <c r="A110" s="17" t="s">
        <v>105</v>
      </c>
      <c r="B110" s="16">
        <v>60720</v>
      </c>
      <c r="C110" s="28">
        <v>59412</v>
      </c>
      <c r="D110" s="8">
        <f>(Tabulka5[[#This Row],[Počet obyvatel k 1.1.2022]]-Tabulka5[[#This Row],[Počet obyvatel k 1.1.2018]])</f>
        <v>-1308</v>
      </c>
      <c r="E110" s="29">
        <f t="shared" si="1"/>
        <v>-22.01575439305191</v>
      </c>
      <c r="F110">
        <v>3</v>
      </c>
    </row>
    <row r="111" spans="1:6" x14ac:dyDescent="0.25">
      <c r="A111" s="17" t="s">
        <v>106</v>
      </c>
      <c r="B111" s="16">
        <v>13413</v>
      </c>
      <c r="C111" s="28">
        <v>13329</v>
      </c>
      <c r="D111" s="8">
        <f>(Tabulka5[[#This Row],[Počet obyvatel k 1.1.2022]]-Tabulka5[[#This Row],[Počet obyvatel k 1.1.2018]])</f>
        <v>-84</v>
      </c>
      <c r="E111" s="29">
        <f t="shared" si="1"/>
        <v>-6.3020481656538374</v>
      </c>
      <c r="F111">
        <v>4</v>
      </c>
    </row>
    <row r="112" spans="1:6" x14ac:dyDescent="0.25">
      <c r="A112" s="17" t="s">
        <v>107</v>
      </c>
      <c r="B112" s="16">
        <v>11476</v>
      </c>
      <c r="C112" s="28">
        <v>11066</v>
      </c>
      <c r="D112" s="8">
        <f>(Tabulka5[[#This Row],[Počet obyvatel k 1.1.2022]]-Tabulka5[[#This Row],[Počet obyvatel k 1.1.2018]])</f>
        <v>-410</v>
      </c>
      <c r="E112" s="29">
        <f t="shared" si="1"/>
        <v>-37.050424724380981</v>
      </c>
      <c r="F112">
        <v>2</v>
      </c>
    </row>
    <row r="113" spans="1:6" x14ac:dyDescent="0.25">
      <c r="A113" s="17" t="s">
        <v>108</v>
      </c>
      <c r="B113" s="16">
        <v>31782</v>
      </c>
      <c r="C113" s="28">
        <v>31932</v>
      </c>
      <c r="D113" s="8">
        <f>(Tabulka5[[#This Row],[Počet obyvatel k 1.1.2022]]-Tabulka5[[#This Row],[Počet obyvatel k 1.1.2018]])</f>
        <v>150</v>
      </c>
      <c r="E113" s="29">
        <f t="shared" si="1"/>
        <v>4.6974821495678318</v>
      </c>
      <c r="F113">
        <v>4</v>
      </c>
    </row>
    <row r="114" spans="1:6" x14ac:dyDescent="0.25">
      <c r="A114" s="17" t="s">
        <v>109</v>
      </c>
      <c r="B114" s="16">
        <v>13294</v>
      </c>
      <c r="C114" s="28">
        <v>13037</v>
      </c>
      <c r="D114" s="8">
        <f>(Tabulka5[[#This Row],[Počet obyvatel k 1.1.2022]]-Tabulka5[[#This Row],[Počet obyvatel k 1.1.2018]])</f>
        <v>-257</v>
      </c>
      <c r="E114" s="29">
        <f t="shared" si="1"/>
        <v>-19.713124185011889</v>
      </c>
      <c r="F114">
        <v>3</v>
      </c>
    </row>
    <row r="115" spans="1:6" x14ac:dyDescent="0.25">
      <c r="A115" s="17" t="s">
        <v>110</v>
      </c>
      <c r="B115" s="16">
        <v>19276</v>
      </c>
      <c r="C115" s="28">
        <v>19169</v>
      </c>
      <c r="D115" s="8">
        <f>(Tabulka5[[#This Row],[Počet obyvatel k 1.1.2022]]-Tabulka5[[#This Row],[Počet obyvatel k 1.1.2018]])</f>
        <v>-107</v>
      </c>
      <c r="E115" s="29">
        <f t="shared" si="1"/>
        <v>-5.5819291564505198</v>
      </c>
      <c r="F115">
        <v>4</v>
      </c>
    </row>
    <row r="116" spans="1:6" x14ac:dyDescent="0.25">
      <c r="A116" s="17" t="s">
        <v>111</v>
      </c>
      <c r="B116" s="16">
        <v>14287</v>
      </c>
      <c r="C116" s="28">
        <v>13909</v>
      </c>
      <c r="D116" s="8">
        <f>(Tabulka5[[#This Row],[Počet obyvatel k 1.1.2022]]-Tabulka5[[#This Row],[Počet obyvatel k 1.1.2018]])</f>
        <v>-378</v>
      </c>
      <c r="E116" s="29">
        <f t="shared" si="1"/>
        <v>-27.176648213387015</v>
      </c>
      <c r="F116">
        <v>2</v>
      </c>
    </row>
    <row r="117" spans="1:6" x14ac:dyDescent="0.25">
      <c r="A117" s="17" t="s">
        <v>112</v>
      </c>
      <c r="B117" s="16">
        <v>26268</v>
      </c>
      <c r="C117" s="28">
        <v>26131</v>
      </c>
      <c r="D117" s="8">
        <f>(Tabulka5[[#This Row],[Počet obyvatel k 1.1.2022]]-Tabulka5[[#This Row],[Počet obyvatel k 1.1.2018]])</f>
        <v>-137</v>
      </c>
      <c r="E117" s="29">
        <f t="shared" si="1"/>
        <v>-5.2428150472618729</v>
      </c>
      <c r="F117">
        <v>4</v>
      </c>
    </row>
    <row r="118" spans="1:6" x14ac:dyDescent="0.25">
      <c r="A118" s="17" t="s">
        <v>113</v>
      </c>
      <c r="B118" s="16">
        <v>17389</v>
      </c>
      <c r="C118" s="28">
        <v>17553</v>
      </c>
      <c r="D118" s="8">
        <f>(Tabulka5[[#This Row],[Počet obyvatel k 1.1.2022]]-Tabulka5[[#This Row],[Počet obyvatel k 1.1.2018]])</f>
        <v>164</v>
      </c>
      <c r="E118" s="29">
        <f t="shared" si="1"/>
        <v>9.3431322281091553</v>
      </c>
      <c r="F118">
        <v>4</v>
      </c>
    </row>
    <row r="119" spans="1:6" x14ac:dyDescent="0.25">
      <c r="A119" s="17" t="s">
        <v>114</v>
      </c>
      <c r="B119" s="16">
        <v>48777</v>
      </c>
      <c r="C119" s="28">
        <v>48118</v>
      </c>
      <c r="D119" s="8">
        <f>(Tabulka5[[#This Row],[Počet obyvatel k 1.1.2022]]-Tabulka5[[#This Row],[Počet obyvatel k 1.1.2018]])</f>
        <v>-659</v>
      </c>
      <c r="E119" s="29">
        <f t="shared" si="1"/>
        <v>-13.695498566025188</v>
      </c>
      <c r="F119">
        <v>3</v>
      </c>
    </row>
    <row r="120" spans="1:6" x14ac:dyDescent="0.25">
      <c r="A120" s="17" t="s">
        <v>115</v>
      </c>
      <c r="B120" s="16">
        <v>39770</v>
      </c>
      <c r="C120" s="28">
        <v>40221</v>
      </c>
      <c r="D120" s="8">
        <f>(Tabulka5[[#This Row],[Počet obyvatel k 1.1.2022]]-Tabulka5[[#This Row],[Počet obyvatel k 1.1.2018]])</f>
        <v>451</v>
      </c>
      <c r="E120" s="29">
        <f t="shared" si="1"/>
        <v>11.213047910295616</v>
      </c>
      <c r="F120">
        <v>4</v>
      </c>
    </row>
    <row r="121" spans="1:6" x14ac:dyDescent="0.25">
      <c r="A121" s="17" t="s">
        <v>116</v>
      </c>
      <c r="B121" s="16">
        <v>56308</v>
      </c>
      <c r="C121" s="28">
        <v>58171</v>
      </c>
      <c r="D121" s="8">
        <f>(Tabulka5[[#This Row],[Počet obyvatel k 1.1.2022]]-Tabulka5[[#This Row],[Počet obyvatel k 1.1.2018]])</f>
        <v>1863</v>
      </c>
      <c r="E121" s="29">
        <f t="shared" si="1"/>
        <v>32.026267384091724</v>
      </c>
      <c r="F121">
        <v>5</v>
      </c>
    </row>
    <row r="122" spans="1:6" x14ac:dyDescent="0.25">
      <c r="A122" s="17" t="s">
        <v>117</v>
      </c>
      <c r="B122" s="16">
        <v>16968</v>
      </c>
      <c r="C122" s="28">
        <v>16851</v>
      </c>
      <c r="D122" s="8">
        <f>(Tabulka5[[#This Row],[Počet obyvatel k 1.1.2022]]-Tabulka5[[#This Row],[Počet obyvatel k 1.1.2018]])</f>
        <v>-117</v>
      </c>
      <c r="E122" s="29">
        <f t="shared" si="1"/>
        <v>-6.9432081182125689</v>
      </c>
      <c r="F122">
        <v>3</v>
      </c>
    </row>
    <row r="123" spans="1:6" x14ac:dyDescent="0.25">
      <c r="A123" s="17" t="s">
        <v>118</v>
      </c>
      <c r="B123" s="16">
        <v>163995</v>
      </c>
      <c r="C123" s="28">
        <v>164208</v>
      </c>
      <c r="D123" s="8">
        <f>(Tabulka5[[#This Row],[Počet obyvatel k 1.1.2022]]-Tabulka5[[#This Row],[Počet obyvatel k 1.1.2018]])</f>
        <v>213</v>
      </c>
      <c r="E123" s="29">
        <f t="shared" si="1"/>
        <v>1.2971353405437007</v>
      </c>
      <c r="F123">
        <v>4</v>
      </c>
    </row>
    <row r="124" spans="1:6" x14ac:dyDescent="0.25">
      <c r="A124" s="17" t="s">
        <v>119</v>
      </c>
      <c r="B124" s="16">
        <v>101168</v>
      </c>
      <c r="C124" s="28">
        <v>99316</v>
      </c>
      <c r="D124" s="8">
        <f>(Tabulka5[[#This Row],[Počet obyvatel k 1.1.2022]]-Tabulka5[[#This Row],[Počet obyvatel k 1.1.2018]])</f>
        <v>-1852</v>
      </c>
      <c r="E124" s="29">
        <f t="shared" si="1"/>
        <v>-18.647549236779572</v>
      </c>
      <c r="F124">
        <v>3</v>
      </c>
    </row>
    <row r="125" spans="1:6" x14ac:dyDescent="0.25">
      <c r="A125" s="17" t="s">
        <v>120</v>
      </c>
      <c r="B125" s="16">
        <v>37498</v>
      </c>
      <c r="C125" s="28">
        <v>36813</v>
      </c>
      <c r="D125" s="8">
        <f>(Tabulka5[[#This Row],[Počet obyvatel k 1.1.2022]]-Tabulka5[[#This Row],[Počet obyvatel k 1.1.2018]])</f>
        <v>-685</v>
      </c>
      <c r="E125" s="29">
        <f t="shared" si="1"/>
        <v>-18.607557112976394</v>
      </c>
      <c r="F125">
        <v>3</v>
      </c>
    </row>
    <row r="126" spans="1:6" x14ac:dyDescent="0.25">
      <c r="A126" s="17" t="s">
        <v>121</v>
      </c>
      <c r="B126" s="16">
        <v>322419</v>
      </c>
      <c r="C126" s="28">
        <v>312104</v>
      </c>
      <c r="D126" s="8">
        <f>(Tabulka5[[#This Row],[Počet obyvatel k 1.1.2022]]-Tabulka5[[#This Row],[Počet obyvatel k 1.1.2018]])</f>
        <v>-10315</v>
      </c>
      <c r="E126" s="29">
        <f t="shared" si="1"/>
        <v>-33.04988080896112</v>
      </c>
      <c r="F126">
        <v>2</v>
      </c>
    </row>
    <row r="127" spans="1:6" x14ac:dyDescent="0.25">
      <c r="A127" s="17" t="s">
        <v>122</v>
      </c>
      <c r="B127" s="16">
        <v>28048</v>
      </c>
      <c r="C127" s="28">
        <v>26363</v>
      </c>
      <c r="D127" s="8">
        <f>(Tabulka5[[#This Row],[Počet obyvatel k 1.1.2022]]-Tabulka5[[#This Row],[Počet obyvatel k 1.1.2018]])</f>
        <v>-1685</v>
      </c>
      <c r="E127" s="29">
        <f t="shared" si="1"/>
        <v>-63.915335887417974</v>
      </c>
      <c r="F127">
        <v>1</v>
      </c>
    </row>
    <row r="128" spans="1:6" x14ac:dyDescent="0.25">
      <c r="A128" s="17" t="s">
        <v>123</v>
      </c>
      <c r="B128" s="16">
        <v>34302</v>
      </c>
      <c r="C128" s="28">
        <v>33487</v>
      </c>
      <c r="D128" s="8">
        <f>(Tabulka5[[#This Row],[Počet obyvatel k 1.1.2022]]-Tabulka5[[#This Row],[Počet obyvatel k 1.1.2018]])</f>
        <v>-815</v>
      </c>
      <c r="E128" s="29">
        <f t="shared" si="1"/>
        <v>-24.337802729417387</v>
      </c>
      <c r="F128">
        <v>3</v>
      </c>
    </row>
    <row r="129" spans="1:6" x14ac:dyDescent="0.25">
      <c r="A129" s="17" t="s">
        <v>124</v>
      </c>
      <c r="B129" s="16">
        <v>9485</v>
      </c>
      <c r="C129" s="28">
        <v>9207</v>
      </c>
      <c r="D129" s="8">
        <f>(Tabulka5[[#This Row],[Počet obyvatel k 1.1.2022]]-Tabulka5[[#This Row],[Počet obyvatel k 1.1.2018]])</f>
        <v>-278</v>
      </c>
      <c r="E129" s="29">
        <f t="shared" si="1"/>
        <v>-30.194417291191485</v>
      </c>
      <c r="F129">
        <v>2</v>
      </c>
    </row>
    <row r="130" spans="1:6" x14ac:dyDescent="0.25">
      <c r="A130" s="17" t="s">
        <v>125</v>
      </c>
      <c r="B130" s="16">
        <v>129076</v>
      </c>
      <c r="C130" s="28">
        <v>128883</v>
      </c>
      <c r="D130" s="8">
        <f>(Tabulka5[[#This Row],[Počet obyvatel k 1.1.2022]]-Tabulka5[[#This Row],[Počet obyvatel k 1.1.2018]])</f>
        <v>-193</v>
      </c>
      <c r="E130" s="29">
        <f t="shared" si="1"/>
        <v>-1.4974822125493663</v>
      </c>
      <c r="F130">
        <v>4</v>
      </c>
    </row>
    <row r="131" spans="1:6" x14ac:dyDescent="0.25">
      <c r="A131" s="17" t="s">
        <v>126</v>
      </c>
      <c r="B131" s="16">
        <v>45090</v>
      </c>
      <c r="C131" s="28">
        <v>44654</v>
      </c>
      <c r="D131" s="8">
        <f>(Tabulka5[[#This Row],[Počet obyvatel k 1.1.2022]]-Tabulka5[[#This Row],[Počet obyvatel k 1.1.2018]])</f>
        <v>-436</v>
      </c>
      <c r="E131" s="29">
        <f t="shared" ref="E131:E194" si="2">(D131/C131)*1000</f>
        <v>-9.7639629148564513</v>
      </c>
      <c r="F131">
        <v>3</v>
      </c>
    </row>
    <row r="132" spans="1:6" x14ac:dyDescent="0.25">
      <c r="A132" s="17" t="s">
        <v>127</v>
      </c>
      <c r="B132" s="16">
        <v>52816</v>
      </c>
      <c r="C132" s="28">
        <v>52744</v>
      </c>
      <c r="D132" s="8">
        <f>(Tabulka5[[#This Row],[Počet obyvatel k 1.1.2022]]-Tabulka5[[#This Row],[Počet obyvatel k 1.1.2018]])</f>
        <v>-72</v>
      </c>
      <c r="E132" s="29">
        <f t="shared" si="2"/>
        <v>-1.3650841801911118</v>
      </c>
      <c r="F132">
        <v>4</v>
      </c>
    </row>
    <row r="133" spans="1:6" x14ac:dyDescent="0.25">
      <c r="A133" s="17" t="s">
        <v>128</v>
      </c>
      <c r="B133" s="16">
        <v>189747</v>
      </c>
      <c r="C133" s="28">
        <v>188407</v>
      </c>
      <c r="D133" s="8">
        <f>(Tabulka5[[#This Row],[Počet obyvatel k 1.1.2022]]-Tabulka5[[#This Row],[Počet obyvatel k 1.1.2018]])</f>
        <v>-1340</v>
      </c>
      <c r="E133" s="29">
        <f t="shared" si="2"/>
        <v>-7.1122622832484996</v>
      </c>
      <c r="F133">
        <v>3</v>
      </c>
    </row>
    <row r="134" spans="1:6" x14ac:dyDescent="0.25">
      <c r="A134" s="17" t="s">
        <v>129</v>
      </c>
      <c r="B134" s="16">
        <v>15662</v>
      </c>
      <c r="C134" s="28">
        <v>15472</v>
      </c>
      <c r="D134" s="8">
        <f>(Tabulka5[[#This Row],[Počet obyvatel k 1.1.2022]]-Tabulka5[[#This Row],[Počet obyvatel k 1.1.2018]])</f>
        <v>-190</v>
      </c>
      <c r="E134" s="29">
        <f t="shared" si="2"/>
        <v>-12.280248190279215</v>
      </c>
      <c r="F134">
        <v>3</v>
      </c>
    </row>
    <row r="135" spans="1:6" x14ac:dyDescent="0.25">
      <c r="A135" s="17" t="s">
        <v>130</v>
      </c>
      <c r="B135" s="16">
        <v>30869</v>
      </c>
      <c r="C135" s="28">
        <v>31362</v>
      </c>
      <c r="D135" s="8">
        <f>(Tabulka5[[#This Row],[Počet obyvatel k 1.1.2022]]-Tabulka5[[#This Row],[Počet obyvatel k 1.1.2018]])</f>
        <v>493</v>
      </c>
      <c r="E135" s="29">
        <f t="shared" si="2"/>
        <v>15.719660735922455</v>
      </c>
      <c r="F135">
        <v>5</v>
      </c>
    </row>
    <row r="136" spans="1:6" x14ac:dyDescent="0.25">
      <c r="A136" s="17" t="s">
        <v>131</v>
      </c>
      <c r="B136" s="16">
        <v>14211</v>
      </c>
      <c r="C136" s="28">
        <v>14982</v>
      </c>
      <c r="D136" s="8">
        <f>(Tabulka5[[#This Row],[Počet obyvatel k 1.1.2022]]-Tabulka5[[#This Row],[Počet obyvatel k 1.1.2018]])</f>
        <v>771</v>
      </c>
      <c r="E136" s="29">
        <f t="shared" si="2"/>
        <v>51.461754104925916</v>
      </c>
      <c r="F136">
        <v>6</v>
      </c>
    </row>
    <row r="137" spans="1:6" x14ac:dyDescent="0.25">
      <c r="A137" s="17" t="s">
        <v>132</v>
      </c>
      <c r="B137" s="16">
        <v>19577</v>
      </c>
      <c r="C137" s="28">
        <v>19435</v>
      </c>
      <c r="D137" s="8">
        <f>(Tabulka5[[#This Row],[Počet obyvatel k 1.1.2022]]-Tabulka5[[#This Row],[Počet obyvatel k 1.1.2018]])</f>
        <v>-142</v>
      </c>
      <c r="E137" s="29">
        <f t="shared" si="2"/>
        <v>-7.3064059686133271</v>
      </c>
      <c r="F137">
        <v>3</v>
      </c>
    </row>
    <row r="138" spans="1:6" x14ac:dyDescent="0.25">
      <c r="A138" s="17" t="s">
        <v>133</v>
      </c>
      <c r="B138" s="16">
        <v>33332</v>
      </c>
      <c r="C138" s="28">
        <v>33078</v>
      </c>
      <c r="D138" s="8">
        <f>(Tabulka5[[#This Row],[Počet obyvatel k 1.1.2022]]-Tabulka5[[#This Row],[Počet obyvatel k 1.1.2018]])</f>
        <v>-254</v>
      </c>
      <c r="E138" s="29">
        <f t="shared" si="2"/>
        <v>-7.6788197593566725</v>
      </c>
      <c r="F138">
        <v>3</v>
      </c>
    </row>
    <row r="139" spans="1:6" x14ac:dyDescent="0.25">
      <c r="A139" s="17" t="s">
        <v>134</v>
      </c>
      <c r="B139" s="16">
        <v>97925</v>
      </c>
      <c r="C139" s="28">
        <v>97027</v>
      </c>
      <c r="D139" s="8">
        <f>(Tabulka5[[#This Row],[Počet obyvatel k 1.1.2022]]-Tabulka5[[#This Row],[Počet obyvatel k 1.1.2018]])</f>
        <v>-898</v>
      </c>
      <c r="E139" s="29">
        <f t="shared" si="2"/>
        <v>-9.2551557813804397</v>
      </c>
      <c r="F139">
        <v>3</v>
      </c>
    </row>
    <row r="140" spans="1:6" x14ac:dyDescent="0.25">
      <c r="A140" s="17" t="s">
        <v>135</v>
      </c>
      <c r="B140" s="16">
        <v>25253</v>
      </c>
      <c r="C140" s="28">
        <v>25396</v>
      </c>
      <c r="D140" s="8">
        <f>(Tabulka5[[#This Row],[Počet obyvatel k 1.1.2022]]-Tabulka5[[#This Row],[Počet obyvatel k 1.1.2018]])</f>
        <v>143</v>
      </c>
      <c r="E140" s="29">
        <f t="shared" si="2"/>
        <v>5.630808001260041</v>
      </c>
      <c r="F140">
        <v>4</v>
      </c>
    </row>
    <row r="141" spans="1:6" x14ac:dyDescent="0.25">
      <c r="A141" s="17" t="s">
        <v>136</v>
      </c>
      <c r="B141" s="16">
        <v>81069</v>
      </c>
      <c r="C141" s="28">
        <v>78086</v>
      </c>
      <c r="D141" s="8">
        <f>(Tabulka5[[#This Row],[Počet obyvatel k 1.1.2022]]-Tabulka5[[#This Row],[Počet obyvatel k 1.1.2018]])</f>
        <v>-2983</v>
      </c>
      <c r="E141" s="29">
        <f t="shared" si="2"/>
        <v>-38.20147017391082</v>
      </c>
      <c r="F141">
        <v>2</v>
      </c>
    </row>
    <row r="142" spans="1:6" x14ac:dyDescent="0.25">
      <c r="A142" s="17" t="s">
        <v>137</v>
      </c>
      <c r="B142" s="16">
        <v>22486</v>
      </c>
      <c r="C142" s="28">
        <v>22476</v>
      </c>
      <c r="D142" s="8">
        <f>(Tabulka5[[#This Row],[Počet obyvatel k 1.1.2022]]-Tabulka5[[#This Row],[Počet obyvatel k 1.1.2018]])</f>
        <v>-10</v>
      </c>
      <c r="E142" s="29">
        <f t="shared" si="2"/>
        <v>-0.44491902473749773</v>
      </c>
      <c r="F142">
        <v>4</v>
      </c>
    </row>
    <row r="143" spans="1:6" x14ac:dyDescent="0.25">
      <c r="A143" s="17" t="s">
        <v>138</v>
      </c>
      <c r="B143" s="16">
        <v>69864</v>
      </c>
      <c r="C143" s="28">
        <v>69222</v>
      </c>
      <c r="D143" s="8">
        <f>(Tabulka5[[#This Row],[Počet obyvatel k 1.1.2022]]-Tabulka5[[#This Row],[Počet obyvatel k 1.1.2018]])</f>
        <v>-642</v>
      </c>
      <c r="E143" s="29">
        <f t="shared" si="2"/>
        <v>-9.2745081043598869</v>
      </c>
      <c r="F143">
        <v>3</v>
      </c>
    </row>
    <row r="144" spans="1:6" x14ac:dyDescent="0.25">
      <c r="A144" s="17" t="s">
        <v>139</v>
      </c>
      <c r="B144" s="16">
        <v>55407</v>
      </c>
      <c r="C144" s="28">
        <v>54898</v>
      </c>
      <c r="D144" s="8">
        <f>(Tabulka5[[#This Row],[Počet obyvatel k 1.1.2022]]-Tabulka5[[#This Row],[Počet obyvatel k 1.1.2018]])</f>
        <v>-509</v>
      </c>
      <c r="E144" s="29">
        <f t="shared" si="2"/>
        <v>-9.2717403184086855</v>
      </c>
      <c r="F144">
        <v>3</v>
      </c>
    </row>
    <row r="145" spans="1:6" x14ac:dyDescent="0.25">
      <c r="A145" s="17" t="s">
        <v>140</v>
      </c>
      <c r="B145" s="16">
        <v>48602</v>
      </c>
      <c r="C145" s="28">
        <v>48770</v>
      </c>
      <c r="D145" s="8">
        <f>(Tabulka5[[#This Row],[Počet obyvatel k 1.1.2022]]-Tabulka5[[#This Row],[Počet obyvatel k 1.1.2018]])</f>
        <v>168</v>
      </c>
      <c r="E145" s="29">
        <f t="shared" si="2"/>
        <v>3.4447406192331353</v>
      </c>
      <c r="F145">
        <v>4</v>
      </c>
    </row>
    <row r="146" spans="1:6" x14ac:dyDescent="0.25">
      <c r="A146" s="17" t="s">
        <v>141</v>
      </c>
      <c r="B146" s="16">
        <v>25887</v>
      </c>
      <c r="C146" s="28">
        <v>26446</v>
      </c>
      <c r="D146" s="8">
        <f>(Tabulka5[[#This Row],[Počet obyvatel k 1.1.2022]]-Tabulka5[[#This Row],[Počet obyvatel k 1.1.2018]])</f>
        <v>559</v>
      </c>
      <c r="E146" s="29">
        <f t="shared" si="2"/>
        <v>21.137412085003405</v>
      </c>
      <c r="F146">
        <v>5</v>
      </c>
    </row>
    <row r="147" spans="1:6" x14ac:dyDescent="0.25">
      <c r="A147" s="17" t="s">
        <v>142</v>
      </c>
      <c r="B147" s="16">
        <v>32811</v>
      </c>
      <c r="C147" s="28">
        <v>32559</v>
      </c>
      <c r="D147" s="8">
        <f>(Tabulka5[[#This Row],[Počet obyvatel k 1.1.2022]]-Tabulka5[[#This Row],[Počet obyvatel k 1.1.2018]])</f>
        <v>-252</v>
      </c>
      <c r="E147" s="29">
        <f t="shared" si="2"/>
        <v>-7.7397954482631528</v>
      </c>
      <c r="F147">
        <v>3</v>
      </c>
    </row>
    <row r="148" spans="1:6" x14ac:dyDescent="0.25">
      <c r="A148" s="17" t="s">
        <v>143</v>
      </c>
      <c r="B148" s="16">
        <v>35206</v>
      </c>
      <c r="C148" s="28">
        <v>34565</v>
      </c>
      <c r="D148" s="8">
        <f>(Tabulka5[[#This Row],[Počet obyvatel k 1.1.2022]]-Tabulka5[[#This Row],[Počet obyvatel k 1.1.2018]])</f>
        <v>-641</v>
      </c>
      <c r="E148" s="29">
        <f t="shared" si="2"/>
        <v>-18.544770721828439</v>
      </c>
      <c r="F148">
        <v>3</v>
      </c>
    </row>
    <row r="149" spans="1:6" x14ac:dyDescent="0.25">
      <c r="A149" s="17" t="s">
        <v>144</v>
      </c>
      <c r="B149" s="16">
        <v>32776</v>
      </c>
      <c r="C149" s="28">
        <v>31999</v>
      </c>
      <c r="D149" s="8">
        <f>(Tabulka5[[#This Row],[Počet obyvatel k 1.1.2022]]-Tabulka5[[#This Row],[Počet obyvatel k 1.1.2018]])</f>
        <v>-777</v>
      </c>
      <c r="E149" s="29">
        <f t="shared" si="2"/>
        <v>-24.282008812775398</v>
      </c>
      <c r="F149">
        <v>3</v>
      </c>
    </row>
    <row r="150" spans="1:6" x14ac:dyDescent="0.25">
      <c r="A150" s="17" t="s">
        <v>145</v>
      </c>
      <c r="B150" s="16">
        <v>33905</v>
      </c>
      <c r="C150" s="28">
        <v>33659</v>
      </c>
      <c r="D150" s="8">
        <f>(Tabulka5[[#This Row],[Počet obyvatel k 1.1.2022]]-Tabulka5[[#This Row],[Počet obyvatel k 1.1.2018]])</f>
        <v>-246</v>
      </c>
      <c r="E150" s="29">
        <f t="shared" si="2"/>
        <v>-7.308595026590214</v>
      </c>
      <c r="F150">
        <v>3</v>
      </c>
    </row>
    <row r="151" spans="1:6" x14ac:dyDescent="0.25">
      <c r="A151" s="17" t="s">
        <v>146</v>
      </c>
      <c r="B151" s="16">
        <v>15487</v>
      </c>
      <c r="C151" s="28">
        <v>14861</v>
      </c>
      <c r="D151" s="8">
        <f>(Tabulka5[[#This Row],[Počet obyvatel k 1.1.2022]]-Tabulka5[[#This Row],[Počet obyvatel k 1.1.2018]])</f>
        <v>-626</v>
      </c>
      <c r="E151" s="29">
        <f t="shared" si="2"/>
        <v>-42.12367942937891</v>
      </c>
      <c r="F151">
        <v>2</v>
      </c>
    </row>
    <row r="152" spans="1:6" x14ac:dyDescent="0.25">
      <c r="A152" s="17" t="s">
        <v>147</v>
      </c>
      <c r="B152" s="16">
        <v>68288</v>
      </c>
      <c r="C152" s="28">
        <v>73831</v>
      </c>
      <c r="D152" s="8">
        <f>(Tabulka5[[#This Row],[Počet obyvatel k 1.1.2022]]-Tabulka5[[#This Row],[Počet obyvatel k 1.1.2018]])</f>
        <v>5543</v>
      </c>
      <c r="E152" s="29">
        <f t="shared" si="2"/>
        <v>75.076864731616809</v>
      </c>
      <c r="F152">
        <v>7</v>
      </c>
    </row>
    <row r="153" spans="1:6" x14ac:dyDescent="0.25">
      <c r="A153" s="17" t="s">
        <v>148</v>
      </c>
      <c r="B153" s="16">
        <v>22012</v>
      </c>
      <c r="C153" s="28">
        <v>21785</v>
      </c>
      <c r="D153" s="8">
        <f>(Tabulka5[[#This Row],[Počet obyvatel k 1.1.2022]]-Tabulka5[[#This Row],[Počet obyvatel k 1.1.2018]])</f>
        <v>-227</v>
      </c>
      <c r="E153" s="29">
        <f t="shared" si="2"/>
        <v>-10.42001377094331</v>
      </c>
      <c r="F153">
        <v>3</v>
      </c>
    </row>
    <row r="154" spans="1:6" x14ac:dyDescent="0.25">
      <c r="A154" s="17" t="s">
        <v>149</v>
      </c>
      <c r="B154" s="16">
        <v>25709</v>
      </c>
      <c r="C154" s="28">
        <v>25300</v>
      </c>
      <c r="D154" s="8">
        <f>(Tabulka5[[#This Row],[Počet obyvatel k 1.1.2022]]-Tabulka5[[#This Row],[Počet obyvatel k 1.1.2018]])</f>
        <v>-409</v>
      </c>
      <c r="E154" s="29">
        <f t="shared" si="2"/>
        <v>-16.16600790513834</v>
      </c>
      <c r="F154">
        <v>3</v>
      </c>
    </row>
    <row r="155" spans="1:6" x14ac:dyDescent="0.25">
      <c r="A155" s="17" t="s">
        <v>150</v>
      </c>
      <c r="B155" s="16">
        <v>40038</v>
      </c>
      <c r="C155" s="28">
        <v>40589</v>
      </c>
      <c r="D155" s="8">
        <f>(Tabulka5[[#This Row],[Počet obyvatel k 1.1.2022]]-Tabulka5[[#This Row],[Počet obyvatel k 1.1.2018]])</f>
        <v>551</v>
      </c>
      <c r="E155" s="29">
        <f t="shared" si="2"/>
        <v>13.575106555963439</v>
      </c>
      <c r="F155">
        <v>4</v>
      </c>
    </row>
    <row r="156" spans="1:6" x14ac:dyDescent="0.25">
      <c r="A156" s="17" t="s">
        <v>151</v>
      </c>
      <c r="B156" s="16">
        <v>23313</v>
      </c>
      <c r="C156" s="28">
        <v>24284</v>
      </c>
      <c r="D156" s="8">
        <f>(Tabulka5[[#This Row],[Počet obyvatel k 1.1.2022]]-Tabulka5[[#This Row],[Počet obyvatel k 1.1.2018]])</f>
        <v>971</v>
      </c>
      <c r="E156" s="29">
        <f t="shared" si="2"/>
        <v>39.985175424147592</v>
      </c>
      <c r="F156">
        <v>6</v>
      </c>
    </row>
    <row r="157" spans="1:6" x14ac:dyDescent="0.25">
      <c r="A157" s="17" t="s">
        <v>152</v>
      </c>
      <c r="B157" s="16">
        <v>21936</v>
      </c>
      <c r="C157" s="28">
        <v>21927</v>
      </c>
      <c r="D157" s="8">
        <f>(Tabulka5[[#This Row],[Počet obyvatel k 1.1.2022]]-Tabulka5[[#This Row],[Počet obyvatel k 1.1.2018]])</f>
        <v>-9</v>
      </c>
      <c r="E157" s="29">
        <f t="shared" si="2"/>
        <v>-0.41045286632918321</v>
      </c>
      <c r="F157">
        <v>4</v>
      </c>
    </row>
    <row r="158" spans="1:6" x14ac:dyDescent="0.25">
      <c r="A158" s="17" t="s">
        <v>153</v>
      </c>
      <c r="B158" s="16">
        <v>75618</v>
      </c>
      <c r="C158" s="28">
        <v>72534</v>
      </c>
      <c r="D158" s="8">
        <f>(Tabulka5[[#This Row],[Počet obyvatel k 1.1.2022]]-Tabulka5[[#This Row],[Počet obyvatel k 1.1.2018]])</f>
        <v>-3084</v>
      </c>
      <c r="E158" s="29">
        <f t="shared" si="2"/>
        <v>-42.517991562577549</v>
      </c>
      <c r="F158">
        <v>2</v>
      </c>
    </row>
    <row r="159" spans="1:6" x14ac:dyDescent="0.25">
      <c r="A159" s="17" t="s">
        <v>154</v>
      </c>
      <c r="B159" s="16">
        <v>23093</v>
      </c>
      <c r="C159" s="28">
        <v>23176</v>
      </c>
      <c r="D159" s="8">
        <f>(Tabulka5[[#This Row],[Počet obyvatel k 1.1.2022]]-Tabulka5[[#This Row],[Počet obyvatel k 1.1.2018]])</f>
        <v>83</v>
      </c>
      <c r="E159" s="29">
        <f t="shared" si="2"/>
        <v>3.5812909906800137</v>
      </c>
      <c r="F159">
        <v>4</v>
      </c>
    </row>
    <row r="160" spans="1:6" x14ac:dyDescent="0.25">
      <c r="A160" s="17" t="s">
        <v>155</v>
      </c>
      <c r="B160" s="16">
        <v>45347</v>
      </c>
      <c r="C160" s="28">
        <v>44662</v>
      </c>
      <c r="D160" s="8">
        <f>(Tabulka5[[#This Row],[Počet obyvatel k 1.1.2022]]-Tabulka5[[#This Row],[Počet obyvatel k 1.1.2018]])</f>
        <v>-685</v>
      </c>
      <c r="E160" s="29">
        <f t="shared" si="2"/>
        <v>-15.337423312883436</v>
      </c>
      <c r="F160">
        <v>3</v>
      </c>
    </row>
    <row r="161" spans="1:6" x14ac:dyDescent="0.25">
      <c r="A161" s="17" t="s">
        <v>156</v>
      </c>
      <c r="B161" s="16">
        <v>16967</v>
      </c>
      <c r="C161" s="28">
        <v>16761</v>
      </c>
      <c r="D161" s="8">
        <f>(Tabulka5[[#This Row],[Počet obyvatel k 1.1.2022]]-Tabulka5[[#This Row],[Počet obyvatel k 1.1.2018]])</f>
        <v>-206</v>
      </c>
      <c r="E161" s="29">
        <f t="shared" si="2"/>
        <v>-12.290436131495735</v>
      </c>
      <c r="F161">
        <v>3</v>
      </c>
    </row>
    <row r="162" spans="1:6" x14ac:dyDescent="0.25">
      <c r="A162" s="17" t="s">
        <v>157</v>
      </c>
      <c r="B162" s="16">
        <v>24199</v>
      </c>
      <c r="C162" s="28">
        <v>23451</v>
      </c>
      <c r="D162" s="8">
        <f>(Tabulka5[[#This Row],[Počet obyvatel k 1.1.2022]]-Tabulka5[[#This Row],[Počet obyvatel k 1.1.2018]])</f>
        <v>-748</v>
      </c>
      <c r="E162" s="29">
        <f t="shared" si="2"/>
        <v>-31.896294401091637</v>
      </c>
      <c r="F162">
        <v>2</v>
      </c>
    </row>
    <row r="163" spans="1:6" x14ac:dyDescent="0.25">
      <c r="A163" s="17" t="s">
        <v>158</v>
      </c>
      <c r="B163" s="16">
        <v>19771</v>
      </c>
      <c r="C163" s="28">
        <v>19340</v>
      </c>
      <c r="D163" s="8">
        <f>(Tabulka5[[#This Row],[Počet obyvatel k 1.1.2022]]-Tabulka5[[#This Row],[Počet obyvatel k 1.1.2018]])</f>
        <v>-431</v>
      </c>
      <c r="E163" s="29">
        <f t="shared" si="2"/>
        <v>-22.285418821096176</v>
      </c>
      <c r="F163">
        <v>3</v>
      </c>
    </row>
    <row r="164" spans="1:6" x14ac:dyDescent="0.25">
      <c r="A164" s="17" t="s">
        <v>159</v>
      </c>
      <c r="B164" s="16">
        <v>31530</v>
      </c>
      <c r="C164" s="28">
        <v>30876</v>
      </c>
      <c r="D164" s="8">
        <f>(Tabulka5[[#This Row],[Počet obyvatel k 1.1.2022]]-Tabulka5[[#This Row],[Počet obyvatel k 1.1.2018]])</f>
        <v>-654</v>
      </c>
      <c r="E164" s="29">
        <f t="shared" si="2"/>
        <v>-21.18150019432569</v>
      </c>
      <c r="F164">
        <v>3</v>
      </c>
    </row>
    <row r="165" spans="1:6" x14ac:dyDescent="0.25">
      <c r="A165" s="17" t="s">
        <v>160</v>
      </c>
      <c r="B165" s="16">
        <v>68364</v>
      </c>
      <c r="C165" s="28">
        <v>70716</v>
      </c>
      <c r="D165" s="8">
        <f>(Tabulka5[[#This Row],[Počet obyvatel k 1.1.2022]]-Tabulka5[[#This Row],[Počet obyvatel k 1.1.2018]])</f>
        <v>2352</v>
      </c>
      <c r="E165" s="29">
        <f t="shared" si="2"/>
        <v>33.259799762429999</v>
      </c>
      <c r="F165">
        <v>5</v>
      </c>
    </row>
    <row r="166" spans="1:6" x14ac:dyDescent="0.25">
      <c r="A166" s="17" t="s">
        <v>161</v>
      </c>
      <c r="B166" s="16">
        <v>24199</v>
      </c>
      <c r="C166" s="28">
        <v>23816</v>
      </c>
      <c r="D166" s="8">
        <f>(Tabulka5[[#This Row],[Počet obyvatel k 1.1.2022]]-Tabulka5[[#This Row],[Počet obyvatel k 1.1.2018]])</f>
        <v>-383</v>
      </c>
      <c r="E166" s="29">
        <f t="shared" si="2"/>
        <v>-16.081625797783001</v>
      </c>
      <c r="F166">
        <v>3</v>
      </c>
    </row>
    <row r="167" spans="1:6" x14ac:dyDescent="0.25">
      <c r="A167" s="17" t="s">
        <v>162</v>
      </c>
      <c r="B167" s="16">
        <v>69451</v>
      </c>
      <c r="C167" s="28">
        <v>67419</v>
      </c>
      <c r="D167" s="8">
        <f>(Tabulka5[[#This Row],[Počet obyvatel k 1.1.2022]]-Tabulka5[[#This Row],[Počet obyvatel k 1.1.2018]])</f>
        <v>-2032</v>
      </c>
      <c r="E167" s="29">
        <f t="shared" si="2"/>
        <v>-30.139871549563178</v>
      </c>
      <c r="F167">
        <v>2</v>
      </c>
    </row>
    <row r="168" spans="1:6" x14ac:dyDescent="0.25">
      <c r="A168" s="17" t="s">
        <v>163</v>
      </c>
      <c r="B168" s="16">
        <v>80374</v>
      </c>
      <c r="C168" s="28">
        <v>79436</v>
      </c>
      <c r="D168" s="8">
        <f>(Tabulka5[[#This Row],[Počet obyvatel k 1.1.2022]]-Tabulka5[[#This Row],[Počet obyvatel k 1.1.2018]])</f>
        <v>-938</v>
      </c>
      <c r="E168" s="29">
        <f t="shared" si="2"/>
        <v>-11.808248149453648</v>
      </c>
      <c r="F168">
        <v>3</v>
      </c>
    </row>
    <row r="169" spans="1:6" x14ac:dyDescent="0.25">
      <c r="A169" s="17" t="s">
        <v>164</v>
      </c>
      <c r="B169" s="16">
        <v>36314</v>
      </c>
      <c r="C169" s="28">
        <v>36180</v>
      </c>
      <c r="D169" s="8">
        <f>(Tabulka5[[#This Row],[Počet obyvatel k 1.1.2022]]-Tabulka5[[#This Row],[Počet obyvatel k 1.1.2018]])</f>
        <v>-134</v>
      </c>
      <c r="E169" s="29">
        <f t="shared" si="2"/>
        <v>-3.7037037037037037</v>
      </c>
      <c r="F169">
        <v>4</v>
      </c>
    </row>
    <row r="170" spans="1:6" x14ac:dyDescent="0.25">
      <c r="A170" s="17" t="s">
        <v>165</v>
      </c>
      <c r="B170" s="16">
        <v>20508</v>
      </c>
      <c r="C170" s="28">
        <v>19919</v>
      </c>
      <c r="D170" s="8">
        <f>(Tabulka5[[#This Row],[Počet obyvatel k 1.1.2022]]-Tabulka5[[#This Row],[Počet obyvatel k 1.1.2018]])</f>
        <v>-589</v>
      </c>
      <c r="E170" s="29">
        <f t="shared" si="2"/>
        <v>-29.569757517947686</v>
      </c>
      <c r="F170">
        <v>2</v>
      </c>
    </row>
    <row r="171" spans="1:6" x14ac:dyDescent="0.25">
      <c r="A171" s="17" t="s">
        <v>166</v>
      </c>
      <c r="B171" s="16">
        <v>12981</v>
      </c>
      <c r="C171" s="28">
        <v>12809</v>
      </c>
      <c r="D171" s="8">
        <f>(Tabulka5[[#This Row],[Počet obyvatel k 1.1.2022]]-Tabulka5[[#This Row],[Počet obyvatel k 1.1.2018]])</f>
        <v>-172</v>
      </c>
      <c r="E171" s="29">
        <f t="shared" si="2"/>
        <v>-13.428058396440004</v>
      </c>
      <c r="F171">
        <v>3</v>
      </c>
    </row>
    <row r="172" spans="1:6" x14ac:dyDescent="0.25">
      <c r="A172" s="17" t="s">
        <v>167</v>
      </c>
      <c r="B172" s="16">
        <v>105797</v>
      </c>
      <c r="C172" s="28">
        <v>105072</v>
      </c>
      <c r="D172" s="8">
        <f>(Tabulka5[[#This Row],[Počet obyvatel k 1.1.2022]]-Tabulka5[[#This Row],[Počet obyvatel k 1.1.2018]])</f>
        <v>-725</v>
      </c>
      <c r="E172" s="29">
        <f t="shared" si="2"/>
        <v>-6.9000304553068368</v>
      </c>
      <c r="F172">
        <v>3</v>
      </c>
    </row>
    <row r="173" spans="1:6" x14ac:dyDescent="0.25">
      <c r="A173" s="17" t="s">
        <v>168</v>
      </c>
      <c r="B173" s="16">
        <v>31167</v>
      </c>
      <c r="C173" s="28">
        <v>31853</v>
      </c>
      <c r="D173" s="8">
        <f>(Tabulka5[[#This Row],[Počet obyvatel k 1.1.2022]]-Tabulka5[[#This Row],[Počet obyvatel k 1.1.2018]])</f>
        <v>686</v>
      </c>
      <c r="E173" s="29">
        <f t="shared" si="2"/>
        <v>21.536432989043419</v>
      </c>
      <c r="F173">
        <v>5</v>
      </c>
    </row>
    <row r="174" spans="1:6" x14ac:dyDescent="0.25">
      <c r="A174" s="17" t="s">
        <v>169</v>
      </c>
      <c r="B174" s="16">
        <v>18969</v>
      </c>
      <c r="C174" s="28">
        <v>19234</v>
      </c>
      <c r="D174" s="8">
        <f>(Tabulka5[[#This Row],[Počet obyvatel k 1.1.2022]]-Tabulka5[[#This Row],[Počet obyvatel k 1.1.2018]])</f>
        <v>265</v>
      </c>
      <c r="E174" s="29">
        <f t="shared" si="2"/>
        <v>13.777685348861391</v>
      </c>
      <c r="F174">
        <v>5</v>
      </c>
    </row>
    <row r="175" spans="1:6" x14ac:dyDescent="0.25">
      <c r="A175" s="17" t="s">
        <v>170</v>
      </c>
      <c r="B175" s="16">
        <v>63675</v>
      </c>
      <c r="C175" s="28">
        <v>61713</v>
      </c>
      <c r="D175" s="8">
        <f>(Tabulka5[[#This Row],[Počet obyvatel k 1.1.2022]]-Tabulka5[[#This Row],[Počet obyvatel k 1.1.2018]])</f>
        <v>-1962</v>
      </c>
      <c r="E175" s="29">
        <f t="shared" si="2"/>
        <v>-31.79232900685431</v>
      </c>
      <c r="F175">
        <v>2</v>
      </c>
    </row>
    <row r="176" spans="1:6" x14ac:dyDescent="0.25">
      <c r="A176" s="17" t="s">
        <v>171</v>
      </c>
      <c r="B176" s="16">
        <v>74805</v>
      </c>
      <c r="C176" s="28">
        <v>73157</v>
      </c>
      <c r="D176" s="8">
        <f>(Tabulka5[[#This Row],[Počet obyvatel k 1.1.2022]]-Tabulka5[[#This Row],[Počet obyvatel k 1.1.2018]])</f>
        <v>-1648</v>
      </c>
      <c r="E176" s="29">
        <f t="shared" si="2"/>
        <v>-22.526894213814124</v>
      </c>
      <c r="F176">
        <v>3</v>
      </c>
    </row>
    <row r="177" spans="1:6" x14ac:dyDescent="0.25">
      <c r="A177" s="17" t="s">
        <v>172</v>
      </c>
      <c r="B177" s="16">
        <v>24750</v>
      </c>
      <c r="C177" s="28">
        <v>24426</v>
      </c>
      <c r="D177" s="8">
        <f>(Tabulka5[[#This Row],[Počet obyvatel k 1.1.2022]]-Tabulka5[[#This Row],[Počet obyvatel k 1.1.2018]])</f>
        <v>-324</v>
      </c>
      <c r="E177" s="29">
        <f t="shared" si="2"/>
        <v>-13.264554163596168</v>
      </c>
      <c r="F177">
        <v>3</v>
      </c>
    </row>
    <row r="178" spans="1:6" x14ac:dyDescent="0.25">
      <c r="A178" s="17" t="s">
        <v>173</v>
      </c>
      <c r="B178" s="16">
        <v>54560</v>
      </c>
      <c r="C178" s="28">
        <v>53757</v>
      </c>
      <c r="D178" s="8">
        <f>(Tabulka5[[#This Row],[Počet obyvatel k 1.1.2022]]-Tabulka5[[#This Row],[Počet obyvatel k 1.1.2018]])</f>
        <v>-803</v>
      </c>
      <c r="E178" s="29">
        <f t="shared" si="2"/>
        <v>-14.937589523224883</v>
      </c>
      <c r="F178">
        <v>3</v>
      </c>
    </row>
    <row r="179" spans="1:6" x14ac:dyDescent="0.25">
      <c r="A179" s="17" t="s">
        <v>174</v>
      </c>
      <c r="B179" s="16">
        <v>33198</v>
      </c>
      <c r="C179" s="28">
        <v>32632</v>
      </c>
      <c r="D179" s="8">
        <f>(Tabulka5[[#This Row],[Počet obyvatel k 1.1.2022]]-Tabulka5[[#This Row],[Počet obyvatel k 1.1.2018]])</f>
        <v>-566</v>
      </c>
      <c r="E179" s="29">
        <f t="shared" si="2"/>
        <v>-17.344937484677619</v>
      </c>
      <c r="F179">
        <v>3</v>
      </c>
    </row>
    <row r="180" spans="1:6" x14ac:dyDescent="0.25">
      <c r="A180" s="17" t="s">
        <v>175</v>
      </c>
      <c r="B180" s="16">
        <v>14099</v>
      </c>
      <c r="C180" s="28">
        <v>13905</v>
      </c>
      <c r="D180" s="8">
        <f>(Tabulka5[[#This Row],[Počet obyvatel k 1.1.2022]]-Tabulka5[[#This Row],[Počet obyvatel k 1.1.2018]])</f>
        <v>-194</v>
      </c>
      <c r="E180" s="29">
        <f t="shared" si="2"/>
        <v>-13.951815893563465</v>
      </c>
      <c r="F180">
        <v>3</v>
      </c>
    </row>
    <row r="181" spans="1:6" x14ac:dyDescent="0.25">
      <c r="A181" s="17" t="s">
        <v>176</v>
      </c>
      <c r="B181" s="16">
        <v>90140</v>
      </c>
      <c r="C181" s="28">
        <v>88654</v>
      </c>
      <c r="D181" s="8">
        <f>(Tabulka5[[#This Row],[Počet obyvatel k 1.1.2022]]-Tabulka5[[#This Row],[Počet obyvatel k 1.1.2018]])</f>
        <v>-1486</v>
      </c>
      <c r="E181" s="29">
        <f t="shared" si="2"/>
        <v>-16.761793038103189</v>
      </c>
      <c r="F181">
        <v>3</v>
      </c>
    </row>
    <row r="182" spans="1:6" x14ac:dyDescent="0.25">
      <c r="A182" s="17" t="s">
        <v>177</v>
      </c>
      <c r="B182" s="16">
        <v>52294</v>
      </c>
      <c r="C182" s="28">
        <v>51175</v>
      </c>
      <c r="D182" s="8">
        <f>(Tabulka5[[#This Row],[Počet obyvatel k 1.1.2022]]-Tabulka5[[#This Row],[Počet obyvatel k 1.1.2018]])</f>
        <v>-1119</v>
      </c>
      <c r="E182" s="29">
        <f t="shared" si="2"/>
        <v>-21.866145578895946</v>
      </c>
      <c r="F182">
        <v>3</v>
      </c>
    </row>
    <row r="183" spans="1:6" x14ac:dyDescent="0.25">
      <c r="A183" s="17" t="s">
        <v>178</v>
      </c>
      <c r="B183" s="16">
        <v>22407</v>
      </c>
      <c r="C183" s="28">
        <v>22040</v>
      </c>
      <c r="D183" s="8">
        <f>(Tabulka5[[#This Row],[Počet obyvatel k 1.1.2022]]-Tabulka5[[#This Row],[Počet obyvatel k 1.1.2018]])</f>
        <v>-367</v>
      </c>
      <c r="E183" s="29">
        <f t="shared" si="2"/>
        <v>-16.651542649727766</v>
      </c>
      <c r="F183">
        <v>3</v>
      </c>
    </row>
    <row r="184" spans="1:6" x14ac:dyDescent="0.25">
      <c r="A184" s="17" t="s">
        <v>179</v>
      </c>
      <c r="B184" s="16">
        <v>119498</v>
      </c>
      <c r="C184" s="28">
        <v>116916</v>
      </c>
      <c r="D184" s="8">
        <f>(Tabulka5[[#This Row],[Počet obyvatel k 1.1.2022]]-Tabulka5[[#This Row],[Počet obyvatel k 1.1.2018]])</f>
        <v>-2582</v>
      </c>
      <c r="E184" s="29">
        <f t="shared" si="2"/>
        <v>-22.084231414006638</v>
      </c>
      <c r="F184">
        <v>3</v>
      </c>
    </row>
    <row r="185" spans="1:6" x14ac:dyDescent="0.25">
      <c r="A185" s="17" t="s">
        <v>180</v>
      </c>
      <c r="B185" s="16">
        <v>26348</v>
      </c>
      <c r="C185" s="28">
        <v>26106</v>
      </c>
      <c r="D185" s="8">
        <f>(Tabulka5[[#This Row],[Počet obyvatel k 1.1.2022]]-Tabulka5[[#This Row],[Počet obyvatel k 1.1.2018]])</f>
        <v>-242</v>
      </c>
      <c r="E185" s="29">
        <f t="shared" si="2"/>
        <v>-9.2698996399295197</v>
      </c>
      <c r="F185">
        <v>3</v>
      </c>
    </row>
    <row r="186" spans="1:6" x14ac:dyDescent="0.25">
      <c r="A186" s="17" t="s">
        <v>181</v>
      </c>
      <c r="B186" s="16">
        <v>23178</v>
      </c>
      <c r="C186" s="28">
        <v>22727</v>
      </c>
      <c r="D186" s="8">
        <f>(Tabulka5[[#This Row],[Počet obyvatel k 1.1.2022]]-Tabulka5[[#This Row],[Počet obyvatel k 1.1.2018]])</f>
        <v>-451</v>
      </c>
      <c r="E186" s="29">
        <f t="shared" si="2"/>
        <v>-19.844238130857573</v>
      </c>
      <c r="F186">
        <v>3</v>
      </c>
    </row>
    <row r="187" spans="1:6" x14ac:dyDescent="0.25">
      <c r="A187" s="17" t="s">
        <v>182</v>
      </c>
      <c r="B187" s="16">
        <v>41543</v>
      </c>
      <c r="C187" s="28">
        <v>41459</v>
      </c>
      <c r="D187" s="8">
        <f>(Tabulka5[[#This Row],[Počet obyvatel k 1.1.2022]]-Tabulka5[[#This Row],[Počet obyvatel k 1.1.2018]])</f>
        <v>-84</v>
      </c>
      <c r="E187" s="29">
        <f t="shared" si="2"/>
        <v>-2.0260980727948095</v>
      </c>
      <c r="F187">
        <v>4</v>
      </c>
    </row>
    <row r="188" spans="1:6" x14ac:dyDescent="0.25">
      <c r="A188" s="17" t="s">
        <v>183</v>
      </c>
      <c r="B188" s="16">
        <v>20060</v>
      </c>
      <c r="C188" s="28">
        <v>19351</v>
      </c>
      <c r="D188" s="8">
        <f>(Tabulka5[[#This Row],[Počet obyvatel k 1.1.2022]]-Tabulka5[[#This Row],[Počet obyvatel k 1.1.2018]])</f>
        <v>-709</v>
      </c>
      <c r="E188" s="29">
        <f t="shared" si="2"/>
        <v>-36.638933388455378</v>
      </c>
      <c r="F188">
        <v>2</v>
      </c>
    </row>
    <row r="189" spans="1:6" x14ac:dyDescent="0.25">
      <c r="A189" s="17" t="s">
        <v>184</v>
      </c>
      <c r="B189" s="16">
        <v>36116</v>
      </c>
      <c r="C189" s="28">
        <v>36332</v>
      </c>
      <c r="D189" s="8">
        <f>(Tabulka5[[#This Row],[Počet obyvatel k 1.1.2022]]-Tabulka5[[#This Row],[Počet obyvatel k 1.1.2018]])</f>
        <v>216</v>
      </c>
      <c r="E189" s="29">
        <f t="shared" si="2"/>
        <v>5.9451722999009133</v>
      </c>
      <c r="F189">
        <v>4</v>
      </c>
    </row>
    <row r="190" spans="1:6" x14ac:dyDescent="0.25">
      <c r="A190" s="17" t="s">
        <v>185</v>
      </c>
      <c r="B190" s="16">
        <v>38051</v>
      </c>
      <c r="C190" s="28">
        <v>36654</v>
      </c>
      <c r="D190" s="8">
        <f>(Tabulka5[[#This Row],[Počet obyvatel k 1.1.2022]]-Tabulka5[[#This Row],[Počet obyvatel k 1.1.2018]])</f>
        <v>-1397</v>
      </c>
      <c r="E190" s="29">
        <f t="shared" si="2"/>
        <v>-38.113166366562993</v>
      </c>
      <c r="F190">
        <v>2</v>
      </c>
    </row>
    <row r="191" spans="1:6" x14ac:dyDescent="0.25">
      <c r="A191" s="17" t="s">
        <v>186</v>
      </c>
      <c r="B191" s="16">
        <v>17368</v>
      </c>
      <c r="C191" s="28">
        <v>17152</v>
      </c>
      <c r="D191" s="8">
        <f>(Tabulka5[[#This Row],[Počet obyvatel k 1.1.2022]]-Tabulka5[[#This Row],[Počet obyvatel k 1.1.2018]])</f>
        <v>-216</v>
      </c>
      <c r="E191" s="29">
        <f t="shared" si="2"/>
        <v>-12.593283582089553</v>
      </c>
      <c r="F191">
        <v>3</v>
      </c>
    </row>
    <row r="192" spans="1:6" x14ac:dyDescent="0.25">
      <c r="A192" s="17" t="s">
        <v>187</v>
      </c>
      <c r="B192" s="16">
        <v>13355</v>
      </c>
      <c r="C192" s="28">
        <v>13160</v>
      </c>
      <c r="D192" s="8">
        <f>(Tabulka5[[#This Row],[Počet obyvatel k 1.1.2022]]-Tabulka5[[#This Row],[Počet obyvatel k 1.1.2018]])</f>
        <v>-195</v>
      </c>
      <c r="E192" s="29">
        <f t="shared" si="2"/>
        <v>-14.817629179331307</v>
      </c>
      <c r="F192">
        <v>3</v>
      </c>
    </row>
    <row r="193" spans="1:6" x14ac:dyDescent="0.25">
      <c r="A193" s="17" t="s">
        <v>188</v>
      </c>
      <c r="B193" s="16">
        <v>17021</v>
      </c>
      <c r="C193" s="28">
        <v>16981</v>
      </c>
      <c r="D193" s="8">
        <f>(Tabulka5[[#This Row],[Počet obyvatel k 1.1.2022]]-Tabulka5[[#This Row],[Počet obyvatel k 1.1.2018]])</f>
        <v>-40</v>
      </c>
      <c r="E193" s="29">
        <f t="shared" si="2"/>
        <v>-2.3555738766857077</v>
      </c>
      <c r="F193">
        <v>4</v>
      </c>
    </row>
    <row r="194" spans="1:6" x14ac:dyDescent="0.25">
      <c r="A194" s="17" t="s">
        <v>189</v>
      </c>
      <c r="B194" s="16">
        <v>25776</v>
      </c>
      <c r="C194" s="28">
        <v>25744</v>
      </c>
      <c r="D194" s="8">
        <f>(Tabulka5[[#This Row],[Počet obyvatel k 1.1.2022]]-Tabulka5[[#This Row],[Počet obyvatel k 1.1.2018]])</f>
        <v>-32</v>
      </c>
      <c r="E194" s="29">
        <f t="shared" si="2"/>
        <v>-1.2430080795525169</v>
      </c>
      <c r="F194">
        <v>4</v>
      </c>
    </row>
    <row r="195" spans="1:6" x14ac:dyDescent="0.25">
      <c r="A195" s="17" t="s">
        <v>190</v>
      </c>
      <c r="B195" s="16">
        <v>11708</v>
      </c>
      <c r="C195" s="28">
        <v>11783</v>
      </c>
      <c r="D195" s="8">
        <f>(Tabulka5[[#This Row],[Počet obyvatel k 1.1.2022]]-Tabulka5[[#This Row],[Počet obyvatel k 1.1.2018]])</f>
        <v>75</v>
      </c>
      <c r="E195" s="29">
        <f t="shared" ref="E195:E208" si="3">(D195/C195)*1000</f>
        <v>6.3651022659764065</v>
      </c>
      <c r="F195">
        <v>4</v>
      </c>
    </row>
    <row r="196" spans="1:6" x14ac:dyDescent="0.25">
      <c r="A196" s="17" t="s">
        <v>191</v>
      </c>
      <c r="B196" s="16">
        <v>12456</v>
      </c>
      <c r="C196" s="28">
        <v>12457</v>
      </c>
      <c r="D196" s="8">
        <f>(Tabulka5[[#This Row],[Počet obyvatel k 1.1.2022]]-Tabulka5[[#This Row],[Počet obyvatel k 1.1.2018]])</f>
        <v>1</v>
      </c>
      <c r="E196" s="29">
        <f t="shared" si="3"/>
        <v>8.0276149955848114E-2</v>
      </c>
      <c r="F196">
        <v>4</v>
      </c>
    </row>
    <row r="197" spans="1:6" x14ac:dyDescent="0.25">
      <c r="A197" s="17" t="s">
        <v>192</v>
      </c>
      <c r="B197" s="16">
        <v>27782</v>
      </c>
      <c r="C197" s="28">
        <v>26738</v>
      </c>
      <c r="D197" s="8">
        <f>(Tabulka5[[#This Row],[Počet obyvatel k 1.1.2022]]-Tabulka5[[#This Row],[Počet obyvatel k 1.1.2018]])</f>
        <v>-1044</v>
      </c>
      <c r="E197" s="29">
        <f t="shared" si="3"/>
        <v>-39.045553145336228</v>
      </c>
      <c r="F197">
        <v>2</v>
      </c>
    </row>
    <row r="198" spans="1:6" x14ac:dyDescent="0.25">
      <c r="A198" s="17" t="s">
        <v>193</v>
      </c>
      <c r="B198" s="16">
        <v>65735</v>
      </c>
      <c r="C198" s="28">
        <v>64147</v>
      </c>
      <c r="D198" s="8">
        <f>(Tabulka5[[#This Row],[Počet obyvatel k 1.1.2022]]-Tabulka5[[#This Row],[Počet obyvatel k 1.1.2018]])</f>
        <v>-1588</v>
      </c>
      <c r="E198" s="29">
        <f t="shared" si="3"/>
        <v>-24.755639390774316</v>
      </c>
      <c r="F198">
        <v>3</v>
      </c>
    </row>
    <row r="199" spans="1:6" x14ac:dyDescent="0.25">
      <c r="A199" s="17" t="s">
        <v>194</v>
      </c>
      <c r="B199" s="16">
        <v>32384</v>
      </c>
      <c r="C199" s="28">
        <v>32082</v>
      </c>
      <c r="D199" s="8">
        <f>(Tabulka5[[#This Row],[Počet obyvatel k 1.1.2022]]-Tabulka5[[#This Row],[Počet obyvatel k 1.1.2018]])</f>
        <v>-302</v>
      </c>
      <c r="E199" s="29">
        <f t="shared" si="3"/>
        <v>-9.4133782183155663</v>
      </c>
      <c r="F199">
        <v>3</v>
      </c>
    </row>
    <row r="200" spans="1:6" x14ac:dyDescent="0.25">
      <c r="A200" s="17" t="s">
        <v>195</v>
      </c>
      <c r="B200" s="16">
        <v>51981</v>
      </c>
      <c r="C200" s="28">
        <v>51808</v>
      </c>
      <c r="D200" s="8">
        <f>(Tabulka5[[#This Row],[Počet obyvatel k 1.1.2022]]-Tabulka5[[#This Row],[Počet obyvatel k 1.1.2018]])</f>
        <v>-173</v>
      </c>
      <c r="E200" s="29">
        <f t="shared" si="3"/>
        <v>-3.3392526250772083</v>
      </c>
      <c r="F200">
        <v>4</v>
      </c>
    </row>
    <row r="201" spans="1:6" x14ac:dyDescent="0.25">
      <c r="A201" s="17" t="s">
        <v>196</v>
      </c>
      <c r="B201" s="16">
        <v>33279</v>
      </c>
      <c r="C201" s="28">
        <v>32766</v>
      </c>
      <c r="D201" s="8">
        <f>(Tabulka5[[#This Row],[Počet obyvatel k 1.1.2022]]-Tabulka5[[#This Row],[Počet obyvatel k 1.1.2018]])</f>
        <v>-513</v>
      </c>
      <c r="E201" s="29">
        <f t="shared" si="3"/>
        <v>-15.656473173411463</v>
      </c>
      <c r="F201">
        <v>3</v>
      </c>
    </row>
    <row r="202" spans="1:6" x14ac:dyDescent="0.25">
      <c r="A202" s="17" t="s">
        <v>197</v>
      </c>
      <c r="B202" s="16">
        <v>99171</v>
      </c>
      <c r="C202" s="28">
        <v>97520</v>
      </c>
      <c r="D202" s="8">
        <f>(Tabulka5[[#This Row],[Počet obyvatel k 1.1.2022]]-Tabulka5[[#This Row],[Počet obyvatel k 1.1.2018]])</f>
        <v>-1651</v>
      </c>
      <c r="E202" s="29">
        <f t="shared" si="3"/>
        <v>-16.929860541427402</v>
      </c>
      <c r="F202">
        <v>3</v>
      </c>
    </row>
    <row r="203" spans="1:6" x14ac:dyDescent="0.25">
      <c r="A203" s="17" t="s">
        <v>198</v>
      </c>
      <c r="B203" s="16">
        <v>91468</v>
      </c>
      <c r="C203" s="28">
        <v>91037</v>
      </c>
      <c r="D203" s="8">
        <f>(Tabulka5[[#This Row],[Počet obyvatel k 1.1.2022]]-Tabulka5[[#This Row],[Počet obyvatel k 1.1.2018]])</f>
        <v>-431</v>
      </c>
      <c r="E203" s="29">
        <f t="shared" si="3"/>
        <v>-4.734338785329042</v>
      </c>
      <c r="F203">
        <v>4</v>
      </c>
    </row>
    <row r="204" spans="1:6" x14ac:dyDescent="0.25">
      <c r="A204" s="17" t="s">
        <v>199</v>
      </c>
      <c r="B204" s="16">
        <v>29273</v>
      </c>
      <c r="C204" s="28">
        <v>28976</v>
      </c>
      <c r="D204" s="8">
        <f>(Tabulka5[[#This Row],[Počet obyvatel k 1.1.2022]]-Tabulka5[[#This Row],[Počet obyvatel k 1.1.2018]])</f>
        <v>-297</v>
      </c>
      <c r="E204" s="29">
        <f t="shared" si="3"/>
        <v>-10.249861954721148</v>
      </c>
      <c r="F204">
        <v>3</v>
      </c>
    </row>
    <row r="205" spans="1:6" x14ac:dyDescent="0.25">
      <c r="A205" s="17" t="s">
        <v>200</v>
      </c>
      <c r="B205" s="16">
        <v>27209</v>
      </c>
      <c r="C205" s="28">
        <v>27014</v>
      </c>
      <c r="D205" s="8">
        <f>(Tabulka5[[#This Row],[Počet obyvatel k 1.1.2022]]-Tabulka5[[#This Row],[Počet obyvatel k 1.1.2018]])</f>
        <v>-195</v>
      </c>
      <c r="E205" s="29">
        <f t="shared" si="3"/>
        <v>-7.2184793070259863</v>
      </c>
      <c r="F205">
        <v>3</v>
      </c>
    </row>
    <row r="206" spans="1:6" x14ac:dyDescent="0.25">
      <c r="A206" s="17" t="s">
        <v>201</v>
      </c>
      <c r="B206" s="16">
        <v>42729</v>
      </c>
      <c r="C206" s="28">
        <v>42200</v>
      </c>
      <c r="D206" s="8">
        <f>(Tabulka5[[#This Row],[Počet obyvatel k 1.1.2022]]-Tabulka5[[#This Row],[Počet obyvatel k 1.1.2018]])</f>
        <v>-529</v>
      </c>
      <c r="E206" s="29">
        <f t="shared" si="3"/>
        <v>-12.535545023696683</v>
      </c>
      <c r="F206">
        <v>3</v>
      </c>
    </row>
    <row r="207" spans="1:6" x14ac:dyDescent="0.25">
      <c r="A207" s="17" t="s">
        <v>202</v>
      </c>
      <c r="B207" s="16">
        <v>12190</v>
      </c>
      <c r="C207" s="28">
        <v>12008</v>
      </c>
      <c r="D207" s="8">
        <f>(Tabulka5[[#This Row],[Počet obyvatel k 1.1.2022]]-Tabulka5[[#This Row],[Počet obyvatel k 1.1.2018]])</f>
        <v>-182</v>
      </c>
      <c r="E207" s="29">
        <f t="shared" si="3"/>
        <v>-15.156562291805464</v>
      </c>
      <c r="F207">
        <v>3</v>
      </c>
    </row>
    <row r="208" spans="1:6" x14ac:dyDescent="0.25">
      <c r="A208" s="17" t="s">
        <v>203</v>
      </c>
      <c r="B208" s="16">
        <v>33168</v>
      </c>
      <c r="C208" s="28">
        <v>33663</v>
      </c>
      <c r="D208" s="8">
        <f>(Tabulka5[[#This Row],[Počet obyvatel k 1.1.2022]]-Tabulka5[[#This Row],[Počet obyvatel k 1.1.2018]])</f>
        <v>495</v>
      </c>
      <c r="E208" s="29">
        <f t="shared" si="3"/>
        <v>14.704571785045896</v>
      </c>
      <c r="F208">
        <v>5</v>
      </c>
    </row>
    <row r="209" spans="1:4" x14ac:dyDescent="0.25">
      <c r="A209" s="1"/>
      <c r="B209" s="1"/>
      <c r="C209" s="8"/>
      <c r="D209" s="8"/>
    </row>
  </sheetData>
  <phoneticPr fontId="7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8"/>
  <sheetViews>
    <sheetView topLeftCell="A181" zoomScaleNormal="100" workbookViewId="0">
      <selection activeCell="A2" sqref="A2:A208"/>
    </sheetView>
  </sheetViews>
  <sheetFormatPr defaultRowHeight="15" x14ac:dyDescent="0.25"/>
  <cols>
    <col min="1" max="1" width="31.7109375" bestFit="1" customWidth="1"/>
    <col min="2" max="2" width="23.140625" customWidth="1"/>
    <col min="3" max="3" width="39" customWidth="1"/>
    <col min="4" max="4" width="16.28515625" bestFit="1" customWidth="1"/>
    <col min="5" max="5" width="13.42578125" bestFit="1" customWidth="1"/>
  </cols>
  <sheetData>
    <row r="1" spans="1:6" x14ac:dyDescent="0.25">
      <c r="A1" s="3" t="s">
        <v>213</v>
      </c>
    </row>
    <row r="2" spans="1:6" x14ac:dyDescent="0.25">
      <c r="A2" t="s">
        <v>219</v>
      </c>
      <c r="B2" t="s">
        <v>214</v>
      </c>
      <c r="C2" t="s">
        <v>215</v>
      </c>
      <c r="D2" t="s">
        <v>223</v>
      </c>
      <c r="E2" t="s">
        <v>224</v>
      </c>
      <c r="F2" t="s">
        <v>253</v>
      </c>
    </row>
    <row r="3" spans="1:6" x14ac:dyDescent="0.25">
      <c r="A3" s="1" t="s">
        <v>0</v>
      </c>
      <c r="B3" s="6">
        <v>16508</v>
      </c>
      <c r="C3" s="8">
        <v>0</v>
      </c>
      <c r="D3" s="9">
        <f>(Tabulka3[[#This Row],[Počet obyvatel žijících na území bez ÚPD]]/Tabulka3[[#This Row],[Počet obyvatel celkem]])*100</f>
        <v>0</v>
      </c>
      <c r="E3" s="9">
        <f>100-Tabulka3[[#This Row],[Podíl bez ÚPD]]</f>
        <v>100</v>
      </c>
      <c r="F3">
        <v>7</v>
      </c>
    </row>
    <row r="4" spans="1:6" x14ac:dyDescent="0.25">
      <c r="A4" s="1" t="s">
        <v>1</v>
      </c>
      <c r="B4" s="8">
        <v>62325</v>
      </c>
      <c r="C4" s="8">
        <v>1437</v>
      </c>
      <c r="D4" s="9">
        <f>(Tabulka3[[#This Row],[Počet obyvatel žijících na území bez ÚPD]]/Tabulka3[[#This Row],[Počet obyvatel celkem]])*100</f>
        <v>2.305655836341757</v>
      </c>
      <c r="E4" s="9">
        <f>100-Tabulka3[[#This Row],[Podíl bez ÚPD]]</f>
        <v>97.694344163658243</v>
      </c>
      <c r="F4">
        <v>6</v>
      </c>
    </row>
    <row r="5" spans="1:6" x14ac:dyDescent="0.25">
      <c r="A5" s="1" t="s">
        <v>2</v>
      </c>
      <c r="B5" s="8">
        <v>67908</v>
      </c>
      <c r="C5" s="8">
        <v>107</v>
      </c>
      <c r="D5" s="9">
        <f>(Tabulka3[[#This Row],[Počet obyvatel žijících na území bez ÚPD]]/Tabulka3[[#This Row],[Počet obyvatel celkem]])*100</f>
        <v>0.15756611886670199</v>
      </c>
      <c r="E5" s="9">
        <f>100-Tabulka3[[#This Row],[Podíl bez ÚPD]]</f>
        <v>99.842433881133303</v>
      </c>
      <c r="F5">
        <v>6</v>
      </c>
    </row>
    <row r="6" spans="1:6" x14ac:dyDescent="0.25">
      <c r="A6" s="1" t="s">
        <v>3</v>
      </c>
      <c r="B6" s="8">
        <v>19001</v>
      </c>
      <c r="C6" s="8">
        <v>0</v>
      </c>
      <c r="D6" s="9">
        <f>(Tabulka3[[#This Row],[Počet obyvatel žijících na území bez ÚPD]]/Tabulka3[[#This Row],[Počet obyvatel celkem]])*100</f>
        <v>0</v>
      </c>
      <c r="E6" s="9">
        <f>100-Tabulka3[[#This Row],[Podíl bez ÚPD]]</f>
        <v>100</v>
      </c>
      <c r="F6">
        <v>7</v>
      </c>
    </row>
    <row r="7" spans="1:6" x14ac:dyDescent="0.25">
      <c r="A7" s="1" t="s">
        <v>4</v>
      </c>
      <c r="B7" s="8">
        <v>24738</v>
      </c>
      <c r="C7" s="8">
        <v>0</v>
      </c>
      <c r="D7" s="9">
        <f>(Tabulka3[[#This Row],[Počet obyvatel žijících na území bez ÚPD]]/Tabulka3[[#This Row],[Počet obyvatel celkem]])*100</f>
        <v>0</v>
      </c>
      <c r="E7" s="9">
        <f>100-Tabulka3[[#This Row],[Podíl bez ÚPD]]</f>
        <v>100</v>
      </c>
      <c r="F7">
        <v>7</v>
      </c>
    </row>
    <row r="8" spans="1:6" x14ac:dyDescent="0.25">
      <c r="A8" s="1" t="s">
        <v>5</v>
      </c>
      <c r="B8" s="8">
        <v>56023</v>
      </c>
      <c r="C8" s="8">
        <v>0</v>
      </c>
      <c r="D8" s="9">
        <f>(Tabulka3[[#This Row],[Počet obyvatel žijících na území bez ÚPD]]/Tabulka3[[#This Row],[Počet obyvatel celkem]])*100</f>
        <v>0</v>
      </c>
      <c r="E8" s="9">
        <f>100-Tabulka3[[#This Row],[Podíl bez ÚPD]]</f>
        <v>100</v>
      </c>
      <c r="F8">
        <v>7</v>
      </c>
    </row>
    <row r="9" spans="1:6" x14ac:dyDescent="0.25">
      <c r="A9" s="1" t="s">
        <v>6</v>
      </c>
      <c r="B9" s="8">
        <v>13177</v>
      </c>
      <c r="C9" s="8">
        <v>0</v>
      </c>
      <c r="D9" s="9">
        <f>(Tabulka3[[#This Row],[Počet obyvatel žijících na území bez ÚPD]]/Tabulka3[[#This Row],[Počet obyvatel celkem]])*100</f>
        <v>0</v>
      </c>
      <c r="E9" s="9">
        <f>100-Tabulka3[[#This Row],[Podíl bez ÚPD]]</f>
        <v>100</v>
      </c>
      <c r="F9">
        <v>7</v>
      </c>
    </row>
    <row r="10" spans="1:6" x14ac:dyDescent="0.25">
      <c r="A10" s="1" t="s">
        <v>7</v>
      </c>
      <c r="B10" s="8">
        <v>12078</v>
      </c>
      <c r="C10" s="8">
        <v>107</v>
      </c>
      <c r="D10" s="9">
        <f>(Tabulka3[[#This Row],[Počet obyvatel žijících na území bez ÚPD]]/Tabulka3[[#This Row],[Počet obyvatel celkem]])*100</f>
        <v>0.88590826295744329</v>
      </c>
      <c r="E10" s="9">
        <f>100-Tabulka3[[#This Row],[Podíl bez ÚPD]]</f>
        <v>99.114091737042557</v>
      </c>
      <c r="F10">
        <v>6</v>
      </c>
    </row>
    <row r="11" spans="1:6" x14ac:dyDescent="0.25">
      <c r="A11" s="1" t="s">
        <v>8</v>
      </c>
      <c r="B11" s="8">
        <v>32544</v>
      </c>
      <c r="C11" s="8">
        <v>0</v>
      </c>
      <c r="D11" s="9">
        <f>(Tabulka3[[#This Row],[Počet obyvatel žijících na území bez ÚPD]]/Tabulka3[[#This Row],[Počet obyvatel celkem]])*100</f>
        <v>0</v>
      </c>
      <c r="E11" s="9">
        <f>100-Tabulka3[[#This Row],[Podíl bez ÚPD]]</f>
        <v>100</v>
      </c>
      <c r="F11">
        <v>7</v>
      </c>
    </row>
    <row r="12" spans="1:6" x14ac:dyDescent="0.25">
      <c r="A12" s="1" t="s">
        <v>9</v>
      </c>
      <c r="B12" s="8">
        <v>51204</v>
      </c>
      <c r="C12" s="8">
        <v>2610</v>
      </c>
      <c r="D12" s="9">
        <f>(Tabulka3[[#This Row],[Počet obyvatel žijících na území bez ÚPD]]/Tabulka3[[#This Row],[Počet obyvatel celkem]])*100</f>
        <v>5.0972580267166627</v>
      </c>
      <c r="E12" s="9">
        <f>100-Tabulka3[[#This Row],[Podíl bez ÚPD]]</f>
        <v>94.902741973283341</v>
      </c>
      <c r="F12">
        <v>5</v>
      </c>
    </row>
    <row r="13" spans="1:6" x14ac:dyDescent="0.25">
      <c r="A13" s="2" t="s">
        <v>204</v>
      </c>
      <c r="B13" s="8">
        <v>120219</v>
      </c>
      <c r="C13" s="8">
        <v>4360</v>
      </c>
      <c r="D13" s="9">
        <f>(Tabulka3[[#This Row],[Počet obyvatel žijících na území bez ÚPD]]/Tabulka3[[#This Row],[Počet obyvatel celkem]])*100</f>
        <v>3.6267145792262458</v>
      </c>
      <c r="E13" s="9">
        <f>100-Tabulka3[[#This Row],[Podíl bez ÚPD]]</f>
        <v>96.373285420773755</v>
      </c>
      <c r="F13">
        <v>5</v>
      </c>
    </row>
    <row r="14" spans="1:6" x14ac:dyDescent="0.25">
      <c r="A14" s="1" t="s">
        <v>10</v>
      </c>
      <c r="B14" s="8">
        <v>398510</v>
      </c>
      <c r="C14" s="8">
        <v>0</v>
      </c>
      <c r="D14" s="9">
        <f>(Tabulka3[[#This Row],[Počet obyvatel žijících na území bez ÚPD]]/Tabulka3[[#This Row],[Počet obyvatel celkem]])*100</f>
        <v>0</v>
      </c>
      <c r="E14" s="9">
        <f>100-Tabulka3[[#This Row],[Podíl bez ÚPD]]</f>
        <v>100</v>
      </c>
      <c r="F14">
        <v>7</v>
      </c>
    </row>
    <row r="15" spans="1:6" x14ac:dyDescent="0.25">
      <c r="A15" s="1" t="s">
        <v>11</v>
      </c>
      <c r="B15" s="8">
        <v>14947</v>
      </c>
      <c r="C15" s="8">
        <v>0</v>
      </c>
      <c r="D15" s="9">
        <f>(Tabulka3[[#This Row],[Počet obyvatel žijících na území bez ÚPD]]/Tabulka3[[#This Row],[Počet obyvatel celkem]])*100</f>
        <v>0</v>
      </c>
      <c r="E15" s="9">
        <f>100-Tabulka3[[#This Row],[Podíl bez ÚPD]]</f>
        <v>100</v>
      </c>
      <c r="F15">
        <v>7</v>
      </c>
    </row>
    <row r="16" spans="1:6" x14ac:dyDescent="0.25">
      <c r="A16" s="1" t="s">
        <v>12</v>
      </c>
      <c r="B16" s="8">
        <v>34198</v>
      </c>
      <c r="C16" s="8">
        <v>956</v>
      </c>
      <c r="D16" s="9">
        <f>(Tabulka3[[#This Row],[Počet obyvatel žijících na území bez ÚPD]]/Tabulka3[[#This Row],[Počet obyvatel celkem]])*100</f>
        <v>2.7954851160886602</v>
      </c>
      <c r="E16" s="9">
        <f>100-Tabulka3[[#This Row],[Podíl bez ÚPD]]</f>
        <v>97.204514883911344</v>
      </c>
      <c r="F16">
        <v>6</v>
      </c>
    </row>
    <row r="17" spans="1:6" x14ac:dyDescent="0.25">
      <c r="A17" s="1" t="s">
        <v>13</v>
      </c>
      <c r="B17" s="8">
        <v>57821</v>
      </c>
      <c r="C17" s="8">
        <v>0</v>
      </c>
      <c r="D17" s="9">
        <f>(Tabulka3[[#This Row],[Počet obyvatel žijících na území bez ÚPD]]/Tabulka3[[#This Row],[Počet obyvatel celkem]])*100</f>
        <v>0</v>
      </c>
      <c r="E17" s="9">
        <f>100-Tabulka3[[#This Row],[Podíl bez ÚPD]]</f>
        <v>100</v>
      </c>
      <c r="F17">
        <v>7</v>
      </c>
    </row>
    <row r="18" spans="1:6" x14ac:dyDescent="0.25">
      <c r="A18" s="1" t="s">
        <v>14</v>
      </c>
      <c r="B18" s="8">
        <v>15896</v>
      </c>
      <c r="C18" s="8">
        <v>130</v>
      </c>
      <c r="D18" s="9">
        <f>(Tabulka3[[#This Row],[Počet obyvatel žijících na území bez ÚPD]]/Tabulka3[[#This Row],[Počet obyvatel celkem]])*100</f>
        <v>0.81781580271766474</v>
      </c>
      <c r="E18" s="9">
        <f>100-Tabulka3[[#This Row],[Podíl bez ÚPD]]</f>
        <v>99.182184197282339</v>
      </c>
      <c r="F18">
        <v>6</v>
      </c>
    </row>
    <row r="19" spans="1:6" x14ac:dyDescent="0.25">
      <c r="A19" s="1" t="s">
        <v>15</v>
      </c>
      <c r="B19" s="8">
        <v>18866</v>
      </c>
      <c r="C19" s="8">
        <v>150</v>
      </c>
      <c r="D19" s="9">
        <f>(Tabulka3[[#This Row],[Počet obyvatel žijících na území bez ÚPD]]/Tabulka3[[#This Row],[Počet obyvatel celkem]])*100</f>
        <v>0.79508109827202378</v>
      </c>
      <c r="E19" s="9">
        <f>100-Tabulka3[[#This Row],[Podíl bez ÚPD]]</f>
        <v>99.204918901727979</v>
      </c>
      <c r="F19">
        <v>6</v>
      </c>
    </row>
    <row r="20" spans="1:6" x14ac:dyDescent="0.25">
      <c r="A20" s="1" t="s">
        <v>16</v>
      </c>
      <c r="B20" s="8">
        <v>14615</v>
      </c>
      <c r="C20" s="8">
        <v>0</v>
      </c>
      <c r="D20" s="9">
        <f>(Tabulka3[[#This Row],[Počet obyvatel žijících na území bez ÚPD]]/Tabulka3[[#This Row],[Počet obyvatel celkem]])*100</f>
        <v>0</v>
      </c>
      <c r="E20" s="9">
        <f>100-Tabulka3[[#This Row],[Podíl bez ÚPD]]</f>
        <v>100</v>
      </c>
      <c r="F20">
        <v>7</v>
      </c>
    </row>
    <row r="21" spans="1:6" x14ac:dyDescent="0.25">
      <c r="A21" s="1" t="s">
        <v>17</v>
      </c>
      <c r="B21" s="8">
        <v>25444</v>
      </c>
      <c r="C21" s="8">
        <v>806</v>
      </c>
      <c r="D21" s="9">
        <f>(Tabulka3[[#This Row],[Počet obyvatel žijících na území bez ÚPD]]/Tabulka3[[#This Row],[Počet obyvatel celkem]])*100</f>
        <v>3.1677409212387992</v>
      </c>
      <c r="E21" s="9">
        <f>100-Tabulka3[[#This Row],[Podíl bez ÚPD]]</f>
        <v>96.832259078761197</v>
      </c>
      <c r="F21">
        <v>5</v>
      </c>
    </row>
    <row r="22" spans="1:6" x14ac:dyDescent="0.25">
      <c r="A22" s="1" t="s">
        <v>18</v>
      </c>
      <c r="B22" s="8">
        <v>161593</v>
      </c>
      <c r="C22" s="8">
        <v>4968</v>
      </c>
      <c r="D22" s="9">
        <f>(Tabulka3[[#This Row],[Počet obyvatel žijících na území bez ÚPD]]/Tabulka3[[#This Row],[Počet obyvatel celkem]])*100</f>
        <v>3.0743905986026623</v>
      </c>
      <c r="E22" s="9">
        <f>100-Tabulka3[[#This Row],[Podíl bez ÚPD]]</f>
        <v>96.925609401397338</v>
      </c>
      <c r="F22">
        <v>6</v>
      </c>
    </row>
    <row r="23" spans="1:6" x14ac:dyDescent="0.25">
      <c r="A23" s="1" t="s">
        <v>19</v>
      </c>
      <c r="B23" s="8">
        <v>75119</v>
      </c>
      <c r="C23" s="8">
        <v>1448</v>
      </c>
      <c r="D23" s="9">
        <f>(Tabulka3[[#This Row],[Počet obyvatel žijících na území bez ÚPD]]/Tabulka3[[#This Row],[Počet obyvatel celkem]])*100</f>
        <v>1.9276081949972708</v>
      </c>
      <c r="E23" s="9">
        <f>100-Tabulka3[[#This Row],[Podíl bez ÚPD]]</f>
        <v>98.072391805002724</v>
      </c>
      <c r="F23">
        <v>6</v>
      </c>
    </row>
    <row r="24" spans="1:6" x14ac:dyDescent="0.25">
      <c r="A24" s="1" t="s">
        <v>20</v>
      </c>
      <c r="B24" s="8">
        <v>17363</v>
      </c>
      <c r="C24" s="8">
        <v>0</v>
      </c>
      <c r="D24" s="9">
        <f>(Tabulka3[[#This Row],[Počet obyvatel žijících na území bez ÚPD]]/Tabulka3[[#This Row],[Počet obyvatel celkem]])*100</f>
        <v>0</v>
      </c>
      <c r="E24" s="9">
        <f>100-Tabulka3[[#This Row],[Podíl bez ÚPD]]</f>
        <v>100</v>
      </c>
      <c r="F24">
        <v>7</v>
      </c>
    </row>
    <row r="25" spans="1:6" x14ac:dyDescent="0.25">
      <c r="A25" s="1" t="s">
        <v>21</v>
      </c>
      <c r="B25" s="8">
        <v>164450</v>
      </c>
      <c r="C25" s="8">
        <v>55</v>
      </c>
      <c r="D25" s="9">
        <f>(Tabulka3[[#This Row],[Počet obyvatel žijících na území bez ÚPD]]/Tabulka3[[#This Row],[Počet obyvatel celkem]])*100</f>
        <v>3.3444816053511704E-2</v>
      </c>
      <c r="E25" s="9">
        <f>100-Tabulka3[[#This Row],[Podíl bez ÚPD]]</f>
        <v>99.966555183946483</v>
      </c>
      <c r="F25">
        <v>6</v>
      </c>
    </row>
    <row r="26" spans="1:6" x14ac:dyDescent="0.25">
      <c r="A26" s="1" t="s">
        <v>22</v>
      </c>
      <c r="B26" s="8">
        <v>20318</v>
      </c>
      <c r="C26" s="8">
        <v>998</v>
      </c>
      <c r="D26" s="9">
        <f>(Tabulka3[[#This Row],[Počet obyvatel žijících na území bez ÚPD]]/Tabulka3[[#This Row],[Počet obyvatel celkem]])*100</f>
        <v>4.9119007776355934</v>
      </c>
      <c r="E26" s="9">
        <f>100-Tabulka3[[#This Row],[Podíl bez ÚPD]]</f>
        <v>95.088099222364406</v>
      </c>
      <c r="F26">
        <v>5</v>
      </c>
    </row>
    <row r="27" spans="1:6" x14ac:dyDescent="0.25">
      <c r="A27" s="1" t="s">
        <v>23</v>
      </c>
      <c r="B27" s="8">
        <v>40000</v>
      </c>
      <c r="C27" s="8">
        <v>0</v>
      </c>
      <c r="D27" s="9">
        <f>(Tabulka3[[#This Row],[Počet obyvatel žijících na území bez ÚPD]]/Tabulka3[[#This Row],[Počet obyvatel celkem]])*100</f>
        <v>0</v>
      </c>
      <c r="E27" s="9">
        <f>100-Tabulka3[[#This Row],[Podíl bez ÚPD]]</f>
        <v>100</v>
      </c>
      <c r="F27">
        <v>7</v>
      </c>
    </row>
    <row r="28" spans="1:6" x14ac:dyDescent="0.25">
      <c r="A28" s="1" t="s">
        <v>24</v>
      </c>
      <c r="B28" s="8">
        <v>24459</v>
      </c>
      <c r="C28" s="8">
        <v>0</v>
      </c>
      <c r="D28" s="9">
        <f>(Tabulka3[[#This Row],[Počet obyvatel žijících na území bez ÚPD]]/Tabulka3[[#This Row],[Počet obyvatel celkem]])*100</f>
        <v>0</v>
      </c>
      <c r="E28" s="9">
        <f>100-Tabulka3[[#This Row],[Podíl bez ÚPD]]</f>
        <v>100</v>
      </c>
      <c r="F28">
        <v>7</v>
      </c>
    </row>
    <row r="29" spans="1:6" x14ac:dyDescent="0.25">
      <c r="A29" s="1" t="s">
        <v>25</v>
      </c>
      <c r="B29" s="8">
        <v>17979</v>
      </c>
      <c r="C29" s="8">
        <v>487</v>
      </c>
      <c r="D29" s="9">
        <f>(Tabulka3[[#This Row],[Počet obyvatel žijících na území bez ÚPD]]/Tabulka3[[#This Row],[Počet obyvatel celkem]])*100</f>
        <v>2.7087157239001054</v>
      </c>
      <c r="E29" s="9">
        <f>100-Tabulka3[[#This Row],[Podíl bez ÚPD]]</f>
        <v>97.291284276099901</v>
      </c>
      <c r="F29">
        <v>6</v>
      </c>
    </row>
    <row r="30" spans="1:6" x14ac:dyDescent="0.25">
      <c r="A30" s="1" t="s">
        <v>26</v>
      </c>
      <c r="B30" s="8">
        <v>73720</v>
      </c>
      <c r="C30" s="8">
        <v>2022</v>
      </c>
      <c r="D30" s="9">
        <f>(Tabulka3[[#This Row],[Počet obyvatel žijících na území bez ÚPD]]/Tabulka3[[#This Row],[Počet obyvatel celkem]])*100</f>
        <v>2.7428106348345089</v>
      </c>
      <c r="E30" s="9">
        <f>100-Tabulka3[[#This Row],[Podíl bez ÚPD]]</f>
        <v>97.257189365165488</v>
      </c>
      <c r="F30">
        <v>6</v>
      </c>
    </row>
    <row r="31" spans="1:6" x14ac:dyDescent="0.25">
      <c r="A31" s="1" t="s">
        <v>27</v>
      </c>
      <c r="B31" s="8">
        <v>19731</v>
      </c>
      <c r="C31" s="8">
        <v>136</v>
      </c>
      <c r="D31" s="9">
        <f>(Tabulka3[[#This Row],[Počet obyvatel žijících na území bez ÚPD]]/Tabulka3[[#This Row],[Počet obyvatel celkem]])*100</f>
        <v>0.68927069079114089</v>
      </c>
      <c r="E31" s="9">
        <f>100-Tabulka3[[#This Row],[Podíl bez ÚPD]]</f>
        <v>99.310729309208853</v>
      </c>
      <c r="F31">
        <v>6</v>
      </c>
    </row>
    <row r="32" spans="1:6" x14ac:dyDescent="0.25">
      <c r="A32" s="1" t="s">
        <v>28</v>
      </c>
      <c r="B32" s="8">
        <v>23757</v>
      </c>
      <c r="C32" s="8">
        <v>234</v>
      </c>
      <c r="D32" s="9">
        <f>(Tabulka3[[#This Row],[Počet obyvatel žijících na území bez ÚPD]]/Tabulka3[[#This Row],[Počet obyvatel celkem]])*100</f>
        <v>0.98497285010733671</v>
      </c>
      <c r="E32" s="9">
        <f>100-Tabulka3[[#This Row],[Podíl bez ÚPD]]</f>
        <v>99.01502714989266</v>
      </c>
      <c r="F32">
        <v>6</v>
      </c>
    </row>
    <row r="33" spans="1:6" x14ac:dyDescent="0.25">
      <c r="A33" s="1" t="s">
        <v>29</v>
      </c>
      <c r="B33" s="8">
        <v>39322</v>
      </c>
      <c r="C33" s="8">
        <v>253</v>
      </c>
      <c r="D33" s="9">
        <f>(Tabulka3[[#This Row],[Počet obyvatel žijících na území bez ÚPD]]/Tabulka3[[#This Row],[Počet obyvatel celkem]])*100</f>
        <v>0.64340572707390264</v>
      </c>
      <c r="E33" s="9">
        <f>100-Tabulka3[[#This Row],[Podíl bez ÚPD]]</f>
        <v>99.356594272926102</v>
      </c>
      <c r="F33">
        <v>6</v>
      </c>
    </row>
    <row r="34" spans="1:6" x14ac:dyDescent="0.25">
      <c r="A34" s="1" t="s">
        <v>30</v>
      </c>
      <c r="B34" s="8">
        <v>26152</v>
      </c>
      <c r="C34" s="8">
        <v>1900</v>
      </c>
      <c r="D34" s="9">
        <f>(Tabulka3[[#This Row],[Počet obyvatel žijících na území bez ÚPD]]/Tabulka3[[#This Row],[Počet obyvatel celkem]])*100</f>
        <v>7.2652187213215047</v>
      </c>
      <c r="E34" s="9">
        <f>100-Tabulka3[[#This Row],[Podíl bez ÚPD]]</f>
        <v>92.734781278678497</v>
      </c>
      <c r="F34">
        <v>4</v>
      </c>
    </row>
    <row r="35" spans="1:6" x14ac:dyDescent="0.25">
      <c r="A35" s="1" t="s">
        <v>31</v>
      </c>
      <c r="B35" s="8">
        <v>18987</v>
      </c>
      <c r="C35" s="8">
        <v>0</v>
      </c>
      <c r="D35" s="9">
        <f>(Tabulka3[[#This Row],[Počet obyvatel žijících na území bez ÚPD]]/Tabulka3[[#This Row],[Počet obyvatel celkem]])*100</f>
        <v>0</v>
      </c>
      <c r="E35" s="9">
        <f>100-Tabulka3[[#This Row],[Podíl bez ÚPD]]</f>
        <v>100</v>
      </c>
      <c r="F35">
        <v>7</v>
      </c>
    </row>
    <row r="36" spans="1:6" x14ac:dyDescent="0.25">
      <c r="A36" s="1" t="s">
        <v>32</v>
      </c>
      <c r="B36" s="8">
        <v>109672</v>
      </c>
      <c r="C36" s="8">
        <v>0</v>
      </c>
      <c r="D36" s="9">
        <f>(Tabulka3[[#This Row],[Počet obyvatel žijících na území bez ÚPD]]/Tabulka3[[#This Row],[Počet obyvatel celkem]])*100</f>
        <v>0</v>
      </c>
      <c r="E36" s="9">
        <f>100-Tabulka3[[#This Row],[Podíl bez ÚPD]]</f>
        <v>100</v>
      </c>
      <c r="F36">
        <v>7</v>
      </c>
    </row>
    <row r="37" spans="1:6" x14ac:dyDescent="0.25">
      <c r="A37" s="1" t="s">
        <v>33</v>
      </c>
      <c r="B37" s="8">
        <v>23696</v>
      </c>
      <c r="C37" s="8">
        <v>1061</v>
      </c>
      <c r="D37" s="9">
        <f>(Tabulka3[[#This Row],[Počet obyvatel žijících na území bez ÚPD]]/Tabulka3[[#This Row],[Počet obyvatel celkem]])*100</f>
        <v>4.4775489534098583</v>
      </c>
      <c r="E37" s="9">
        <f>100-Tabulka3[[#This Row],[Podíl bez ÚPD]]</f>
        <v>95.522451046590135</v>
      </c>
      <c r="F37">
        <v>5</v>
      </c>
    </row>
    <row r="38" spans="1:6" x14ac:dyDescent="0.25">
      <c r="A38" s="1" t="s">
        <v>34</v>
      </c>
      <c r="B38" s="8">
        <v>24832</v>
      </c>
      <c r="C38" s="8">
        <v>0</v>
      </c>
      <c r="D38" s="9">
        <f>(Tabulka3[[#This Row],[Počet obyvatel žijících na území bez ÚPD]]/Tabulka3[[#This Row],[Počet obyvatel celkem]])*100</f>
        <v>0</v>
      </c>
      <c r="E38" s="9">
        <f>100-Tabulka3[[#This Row],[Podíl bez ÚPD]]</f>
        <v>100</v>
      </c>
      <c r="F38">
        <v>7</v>
      </c>
    </row>
    <row r="39" spans="1:6" x14ac:dyDescent="0.25">
      <c r="A39" s="1" t="s">
        <v>35</v>
      </c>
      <c r="B39" s="8">
        <v>83249</v>
      </c>
      <c r="C39" s="8">
        <v>0</v>
      </c>
      <c r="D39" s="9">
        <f>(Tabulka3[[#This Row],[Počet obyvatel žijících na území bez ÚPD]]/Tabulka3[[#This Row],[Počet obyvatel celkem]])*100</f>
        <v>0</v>
      </c>
      <c r="E39" s="9">
        <f>100-Tabulka3[[#This Row],[Podíl bez ÚPD]]</f>
        <v>100</v>
      </c>
      <c r="F39">
        <v>7</v>
      </c>
    </row>
    <row r="40" spans="1:6" x14ac:dyDescent="0.25">
      <c r="A40" s="1" t="s">
        <v>36</v>
      </c>
      <c r="B40" s="8">
        <v>52056</v>
      </c>
      <c r="C40" s="8">
        <v>114</v>
      </c>
      <c r="D40" s="9">
        <f>(Tabulka3[[#This Row],[Počet obyvatel žijících na území bez ÚPD]]/Tabulka3[[#This Row],[Počet obyvatel celkem]])*100</f>
        <v>0.218994928538497</v>
      </c>
      <c r="E40" s="9">
        <f>100-Tabulka3[[#This Row],[Podíl bez ÚPD]]</f>
        <v>99.781005071461507</v>
      </c>
      <c r="F40">
        <v>6</v>
      </c>
    </row>
    <row r="41" spans="1:6" x14ac:dyDescent="0.25">
      <c r="A41" s="1" t="s">
        <v>217</v>
      </c>
      <c r="B41" s="8">
        <v>1301432</v>
      </c>
      <c r="C41" s="8">
        <v>0</v>
      </c>
      <c r="D41" s="9">
        <f>(Tabulka3[[#This Row],[Počet obyvatel žijících na území bez ÚPD]]/Tabulka3[[#This Row],[Počet obyvatel celkem]])*100</f>
        <v>0</v>
      </c>
      <c r="E41" s="9">
        <f>100-Tabulka3[[#This Row],[Podíl bez ÚPD]]</f>
        <v>100</v>
      </c>
      <c r="F41">
        <v>7</v>
      </c>
    </row>
    <row r="42" spans="1:6" x14ac:dyDescent="0.25">
      <c r="A42" s="1" t="s">
        <v>37</v>
      </c>
      <c r="B42" s="6">
        <v>20406</v>
      </c>
      <c r="C42" s="8">
        <v>0</v>
      </c>
      <c r="D42" s="9">
        <f>(Tabulka3[[#This Row],[Počet obyvatel žijících na území bez ÚPD]]/Tabulka3[[#This Row],[Počet obyvatel celkem]])*100</f>
        <v>0</v>
      </c>
      <c r="E42" s="9">
        <f>100-Tabulka3[[#This Row],[Podíl bez ÚPD]]</f>
        <v>100</v>
      </c>
      <c r="F42">
        <v>7</v>
      </c>
    </row>
    <row r="43" spans="1:6" x14ac:dyDescent="0.25">
      <c r="A43" s="1" t="s">
        <v>38</v>
      </c>
      <c r="B43" s="6">
        <v>39669</v>
      </c>
      <c r="C43" s="8">
        <v>0</v>
      </c>
      <c r="D43" s="9">
        <f>(Tabulka3[[#This Row],[Počet obyvatel žijících na území bez ÚPD]]/Tabulka3[[#This Row],[Počet obyvatel celkem]])*100</f>
        <v>0</v>
      </c>
      <c r="E43" s="9">
        <f>100-Tabulka3[[#This Row],[Podíl bez ÚPD]]</f>
        <v>100</v>
      </c>
      <c r="F43">
        <v>7</v>
      </c>
    </row>
    <row r="44" spans="1:6" x14ac:dyDescent="0.25">
      <c r="A44" s="1" t="s">
        <v>39</v>
      </c>
      <c r="B44" s="6">
        <v>58508</v>
      </c>
      <c r="C44" s="8">
        <v>0</v>
      </c>
      <c r="D44" s="9">
        <f>(Tabulka3[[#This Row],[Počet obyvatel žijících na území bez ÚPD]]/Tabulka3[[#This Row],[Počet obyvatel celkem]])*100</f>
        <v>0</v>
      </c>
      <c r="E44" s="9">
        <f>100-Tabulka3[[#This Row],[Podíl bez ÚPD]]</f>
        <v>100</v>
      </c>
      <c r="F44">
        <v>7</v>
      </c>
    </row>
    <row r="45" spans="1:6" x14ac:dyDescent="0.25">
      <c r="A45" s="1" t="s">
        <v>40</v>
      </c>
      <c r="B45" s="6">
        <v>21197</v>
      </c>
      <c r="C45" s="8">
        <v>0</v>
      </c>
      <c r="D45" s="9">
        <f>(Tabulka3[[#This Row],[Počet obyvatel žijících na území bez ÚPD]]/Tabulka3[[#This Row],[Počet obyvatel celkem]])*100</f>
        <v>0</v>
      </c>
      <c r="E45" s="9">
        <f>100-Tabulka3[[#This Row],[Podíl bez ÚPD]]</f>
        <v>100</v>
      </c>
      <c r="F45">
        <v>7</v>
      </c>
    </row>
    <row r="46" spans="1:6" x14ac:dyDescent="0.25">
      <c r="A46" s="1" t="s">
        <v>41</v>
      </c>
      <c r="B46" s="6">
        <v>18006</v>
      </c>
      <c r="C46" s="8">
        <v>0</v>
      </c>
      <c r="D46" s="9">
        <f>(Tabulka3[[#This Row],[Počet obyvatel žijících na území bez ÚPD]]/Tabulka3[[#This Row],[Počet obyvatel celkem]])*100</f>
        <v>0</v>
      </c>
      <c r="E46" s="9">
        <f>100-Tabulka3[[#This Row],[Podíl bez ÚPD]]</f>
        <v>100</v>
      </c>
      <c r="F46">
        <v>7</v>
      </c>
    </row>
    <row r="47" spans="1:6" x14ac:dyDescent="0.25">
      <c r="A47" s="1" t="s">
        <v>42</v>
      </c>
      <c r="B47" s="8">
        <v>11011</v>
      </c>
      <c r="C47" s="8">
        <v>2451</v>
      </c>
      <c r="D47" s="9">
        <f>(Tabulka3[[#This Row],[Počet obyvatel žijících na území bez ÚPD]]/Tabulka3[[#This Row],[Počet obyvatel celkem]])*100</f>
        <v>22.259558623194987</v>
      </c>
      <c r="E47" s="9">
        <f>100-Tabulka3[[#This Row],[Podíl bez ÚPD]]</f>
        <v>77.740441376805009</v>
      </c>
      <c r="F47">
        <v>1</v>
      </c>
    </row>
    <row r="48" spans="1:6" x14ac:dyDescent="0.25">
      <c r="A48" s="1" t="s">
        <v>43</v>
      </c>
      <c r="B48" s="8">
        <v>14447</v>
      </c>
      <c r="C48" s="8">
        <v>0</v>
      </c>
      <c r="D48" s="9">
        <f>(Tabulka3[[#This Row],[Počet obyvatel žijících na území bez ÚPD]]/Tabulka3[[#This Row],[Počet obyvatel celkem]])*100</f>
        <v>0</v>
      </c>
      <c r="E48" s="9">
        <f>100-Tabulka3[[#This Row],[Podíl bez ÚPD]]</f>
        <v>100</v>
      </c>
      <c r="F48">
        <v>7</v>
      </c>
    </row>
    <row r="49" spans="1:6" x14ac:dyDescent="0.25">
      <c r="A49" s="1" t="s">
        <v>44</v>
      </c>
      <c r="B49" s="8">
        <v>17826</v>
      </c>
      <c r="C49" s="8">
        <v>0</v>
      </c>
      <c r="D49" s="9">
        <f>(Tabulka3[[#This Row],[Počet obyvatel žijících na území bez ÚPD]]/Tabulka3[[#This Row],[Počet obyvatel celkem]])*100</f>
        <v>0</v>
      </c>
      <c r="E49" s="9">
        <f>100-Tabulka3[[#This Row],[Podíl bez ÚPD]]</f>
        <v>100</v>
      </c>
      <c r="F49">
        <v>7</v>
      </c>
    </row>
    <row r="50" spans="1:6" x14ac:dyDescent="0.25">
      <c r="A50" s="1" t="s">
        <v>45</v>
      </c>
      <c r="B50" s="8">
        <v>30165</v>
      </c>
      <c r="C50" s="8">
        <v>401</v>
      </c>
      <c r="D50" s="9">
        <f>(Tabulka3[[#This Row],[Počet obyvatel žijících na území bez ÚPD]]/Tabulka3[[#This Row],[Počet obyvatel celkem]])*100</f>
        <v>1.3293552129951931</v>
      </c>
      <c r="E50" s="9">
        <f>100-Tabulka3[[#This Row],[Podíl bez ÚPD]]</f>
        <v>98.670644787004804</v>
      </c>
      <c r="F50">
        <v>6</v>
      </c>
    </row>
    <row r="51" spans="1:6" x14ac:dyDescent="0.25">
      <c r="A51" s="1" t="s">
        <v>46</v>
      </c>
      <c r="B51" s="8">
        <v>146003</v>
      </c>
      <c r="C51" s="8">
        <v>197</v>
      </c>
      <c r="D51" s="9">
        <f>(Tabulka3[[#This Row],[Počet obyvatel žijících na území bez ÚPD]]/Tabulka3[[#This Row],[Počet obyvatel celkem]])*100</f>
        <v>0.13492873434107519</v>
      </c>
      <c r="E51" s="9">
        <f>100-Tabulka3[[#This Row],[Podíl bez ÚPD]]</f>
        <v>99.865071265658926</v>
      </c>
      <c r="F51">
        <v>6</v>
      </c>
    </row>
    <row r="52" spans="1:6" x14ac:dyDescent="0.25">
      <c r="A52" s="1" t="s">
        <v>47</v>
      </c>
      <c r="B52" s="8">
        <v>32975</v>
      </c>
      <c r="C52" s="8">
        <v>105</v>
      </c>
      <c r="D52" s="9">
        <f>(Tabulka3[[#This Row],[Počet obyvatel žijících na území bez ÚPD]]/Tabulka3[[#This Row],[Počet obyvatel celkem]])*100</f>
        <v>0.3184230477634572</v>
      </c>
      <c r="E52" s="9">
        <f>100-Tabulka3[[#This Row],[Podíl bez ÚPD]]</f>
        <v>99.68157695223654</v>
      </c>
      <c r="F52">
        <v>6</v>
      </c>
    </row>
    <row r="53" spans="1:6" x14ac:dyDescent="0.25">
      <c r="A53" s="1" t="s">
        <v>48</v>
      </c>
      <c r="B53" s="8">
        <v>17740</v>
      </c>
      <c r="C53" s="8">
        <v>0</v>
      </c>
      <c r="D53" s="9">
        <f>(Tabulka3[[#This Row],[Počet obyvatel žijících na území bez ÚPD]]/Tabulka3[[#This Row],[Počet obyvatel celkem]])*100</f>
        <v>0</v>
      </c>
      <c r="E53" s="9">
        <f>100-Tabulka3[[#This Row],[Podíl bez ÚPD]]</f>
        <v>100</v>
      </c>
      <c r="F53">
        <v>7</v>
      </c>
    </row>
    <row r="54" spans="1:6" x14ac:dyDescent="0.25">
      <c r="A54" s="1" t="s">
        <v>49</v>
      </c>
      <c r="B54" s="8">
        <v>35820</v>
      </c>
      <c r="C54" s="8">
        <v>0</v>
      </c>
      <c r="D54" s="9">
        <f>(Tabulka3[[#This Row],[Počet obyvatel žijících na území bez ÚPD]]/Tabulka3[[#This Row],[Počet obyvatel celkem]])*100</f>
        <v>0</v>
      </c>
      <c r="E54" s="9">
        <f>100-Tabulka3[[#This Row],[Podíl bez ÚPD]]</f>
        <v>100</v>
      </c>
      <c r="F54">
        <v>7</v>
      </c>
    </row>
    <row r="55" spans="1:6" x14ac:dyDescent="0.25">
      <c r="A55" s="1" t="s">
        <v>50</v>
      </c>
      <c r="B55" s="8">
        <v>47187</v>
      </c>
      <c r="C55" s="8">
        <v>486</v>
      </c>
      <c r="D55" s="9">
        <f>(Tabulka3[[#This Row],[Počet obyvatel žijících na území bez ÚPD]]/Tabulka3[[#This Row],[Počet obyvatel celkem]])*100</f>
        <v>1.0299446881556362</v>
      </c>
      <c r="E55" s="9">
        <f>100-Tabulka3[[#This Row],[Podíl bez ÚPD]]</f>
        <v>98.970055311844362</v>
      </c>
      <c r="F55">
        <v>6</v>
      </c>
    </row>
    <row r="56" spans="1:6" x14ac:dyDescent="0.25">
      <c r="A56" s="1" t="s">
        <v>51</v>
      </c>
      <c r="B56" s="8">
        <v>77815</v>
      </c>
      <c r="C56" s="8">
        <v>0</v>
      </c>
      <c r="D56" s="9">
        <f>(Tabulka3[[#This Row],[Počet obyvatel žijících na území bez ÚPD]]/Tabulka3[[#This Row],[Počet obyvatel celkem]])*100</f>
        <v>0</v>
      </c>
      <c r="E56" s="9">
        <f>100-Tabulka3[[#This Row],[Podíl bez ÚPD]]</f>
        <v>100</v>
      </c>
      <c r="F56">
        <v>7</v>
      </c>
    </row>
    <row r="57" spans="1:6" x14ac:dyDescent="0.25">
      <c r="A57" s="1" t="s">
        <v>52</v>
      </c>
      <c r="B57" s="8">
        <v>20949</v>
      </c>
      <c r="C57" s="8">
        <v>432</v>
      </c>
      <c r="D57" s="9">
        <f>(Tabulka3[[#This Row],[Počet obyvatel žijících na území bez ÚPD]]/Tabulka3[[#This Row],[Počet obyvatel celkem]])*100</f>
        <v>2.0621509379922669</v>
      </c>
      <c r="E57" s="9">
        <f>100-Tabulka3[[#This Row],[Podíl bez ÚPD]]</f>
        <v>97.937849062007729</v>
      </c>
      <c r="F57">
        <v>6</v>
      </c>
    </row>
    <row r="58" spans="1:6" x14ac:dyDescent="0.25">
      <c r="A58" s="1" t="s">
        <v>53</v>
      </c>
      <c r="B58" s="8">
        <v>82337</v>
      </c>
      <c r="C58" s="8">
        <v>502</v>
      </c>
      <c r="D58" s="9">
        <f>(Tabulka3[[#This Row],[Počet obyvatel žijících na území bez ÚPD]]/Tabulka3[[#This Row],[Počet obyvatel celkem]])*100</f>
        <v>0.60968944702867478</v>
      </c>
      <c r="E58" s="9">
        <f>100-Tabulka3[[#This Row],[Podíl bez ÚPD]]</f>
        <v>99.390310552971329</v>
      </c>
      <c r="F58">
        <v>6</v>
      </c>
    </row>
    <row r="59" spans="1:6" x14ac:dyDescent="0.25">
      <c r="A59" s="1" t="s">
        <v>54</v>
      </c>
      <c r="B59" s="8">
        <v>24204</v>
      </c>
      <c r="C59" s="8">
        <v>0</v>
      </c>
      <c r="D59" s="9">
        <f>(Tabulka3[[#This Row],[Počet obyvatel žijících na území bez ÚPD]]/Tabulka3[[#This Row],[Počet obyvatel celkem]])*100</f>
        <v>0</v>
      </c>
      <c r="E59" s="9">
        <f>100-Tabulka3[[#This Row],[Podíl bez ÚPD]]</f>
        <v>100</v>
      </c>
      <c r="F59">
        <v>7</v>
      </c>
    </row>
    <row r="60" spans="1:6" x14ac:dyDescent="0.25">
      <c r="A60" s="1" t="s">
        <v>55</v>
      </c>
      <c r="B60" s="8">
        <v>55693</v>
      </c>
      <c r="C60" s="8">
        <v>0</v>
      </c>
      <c r="D60" s="9">
        <f>(Tabulka3[[#This Row],[Počet obyvatel žijících na území bez ÚPD]]/Tabulka3[[#This Row],[Počet obyvatel celkem]])*100</f>
        <v>0</v>
      </c>
      <c r="E60" s="9">
        <f>100-Tabulka3[[#This Row],[Podíl bez ÚPD]]</f>
        <v>100</v>
      </c>
      <c r="F60">
        <v>7</v>
      </c>
    </row>
    <row r="61" spans="1:6" x14ac:dyDescent="0.25">
      <c r="A61" s="1" t="s">
        <v>56</v>
      </c>
      <c r="B61" s="8">
        <v>21781</v>
      </c>
      <c r="C61" s="8">
        <v>216</v>
      </c>
      <c r="D61" s="9">
        <f>(Tabulka3[[#This Row],[Počet obyvatel žijících na území bez ÚPD]]/Tabulka3[[#This Row],[Počet obyvatel celkem]])*100</f>
        <v>0.99169000505027316</v>
      </c>
      <c r="E61" s="9">
        <f>100-Tabulka3[[#This Row],[Podíl bez ÚPD]]</f>
        <v>99.008309994949727</v>
      </c>
      <c r="F61">
        <v>6</v>
      </c>
    </row>
    <row r="62" spans="1:6" x14ac:dyDescent="0.25">
      <c r="A62" s="1" t="s">
        <v>57</v>
      </c>
      <c r="B62" s="8">
        <v>18679</v>
      </c>
      <c r="C62" s="8">
        <v>0</v>
      </c>
      <c r="D62" s="9">
        <f>(Tabulka3[[#This Row],[Počet obyvatel žijících na území bez ÚPD]]/Tabulka3[[#This Row],[Počet obyvatel celkem]])*100</f>
        <v>0</v>
      </c>
      <c r="E62" s="9">
        <f>100-Tabulka3[[#This Row],[Podíl bez ÚPD]]</f>
        <v>100</v>
      </c>
      <c r="F62">
        <v>7</v>
      </c>
    </row>
    <row r="63" spans="1:6" x14ac:dyDescent="0.25">
      <c r="A63" s="1" t="s">
        <v>58</v>
      </c>
      <c r="B63" s="8">
        <v>35471</v>
      </c>
      <c r="C63" s="8">
        <v>0</v>
      </c>
      <c r="D63" s="9">
        <f>(Tabulka3[[#This Row],[Počet obyvatel žijících na území bez ÚPD]]/Tabulka3[[#This Row],[Počet obyvatel celkem]])*100</f>
        <v>0</v>
      </c>
      <c r="E63" s="9">
        <f>100-Tabulka3[[#This Row],[Podíl bez ÚPD]]</f>
        <v>100</v>
      </c>
      <c r="F63">
        <v>7</v>
      </c>
    </row>
    <row r="64" spans="1:6" x14ac:dyDescent="0.25">
      <c r="A64" s="1" t="s">
        <v>59</v>
      </c>
      <c r="B64" s="8">
        <v>48294</v>
      </c>
      <c r="C64" s="8">
        <v>3055</v>
      </c>
      <c r="D64" s="9">
        <f>(Tabulka3[[#This Row],[Počet obyvatel žijících na území bez ÚPD]]/Tabulka3[[#This Row],[Počet obyvatel celkem]])*100</f>
        <v>6.325837578167059</v>
      </c>
      <c r="E64" s="9">
        <f>100-Tabulka3[[#This Row],[Podíl bez ÚPD]]</f>
        <v>93.674162421832946</v>
      </c>
      <c r="F64">
        <v>5</v>
      </c>
    </row>
    <row r="65" spans="1:6" x14ac:dyDescent="0.25">
      <c r="A65" s="1" t="s">
        <v>60</v>
      </c>
      <c r="B65" s="8">
        <v>98782</v>
      </c>
      <c r="C65" s="8">
        <v>455</v>
      </c>
      <c r="D65" s="9">
        <f>(Tabulka3[[#This Row],[Počet obyvatel žijících na území bez ÚPD]]/Tabulka3[[#This Row],[Počet obyvatel celkem]])*100</f>
        <v>0.46061023263347578</v>
      </c>
      <c r="E65" s="9">
        <f>100-Tabulka3[[#This Row],[Podíl bez ÚPD]]</f>
        <v>99.539389767366529</v>
      </c>
      <c r="F65">
        <v>6</v>
      </c>
    </row>
    <row r="66" spans="1:6" x14ac:dyDescent="0.25">
      <c r="A66" s="1" t="s">
        <v>61</v>
      </c>
      <c r="B66" s="8">
        <v>21225</v>
      </c>
      <c r="C66" s="8">
        <v>0</v>
      </c>
      <c r="D66" s="9">
        <f>(Tabulka3[[#This Row],[Počet obyvatel žijících na území bez ÚPD]]/Tabulka3[[#This Row],[Počet obyvatel celkem]])*100</f>
        <v>0</v>
      </c>
      <c r="E66" s="9">
        <f>100-Tabulka3[[#This Row],[Podíl bez ÚPD]]</f>
        <v>100</v>
      </c>
      <c r="F66">
        <v>7</v>
      </c>
    </row>
    <row r="67" spans="1:6" x14ac:dyDescent="0.25">
      <c r="A67" s="1" t="s">
        <v>62</v>
      </c>
      <c r="B67" s="8">
        <v>45377</v>
      </c>
      <c r="C67" s="8">
        <v>513</v>
      </c>
      <c r="D67" s="9">
        <f>(Tabulka3[[#This Row],[Počet obyvatel žijících na území bez ÚPD]]/Tabulka3[[#This Row],[Počet obyvatel celkem]])*100</f>
        <v>1.1305286819313749</v>
      </c>
      <c r="E67" s="9">
        <f>100-Tabulka3[[#This Row],[Podíl bez ÚPD]]</f>
        <v>98.869471318068619</v>
      </c>
      <c r="F67">
        <v>6</v>
      </c>
    </row>
    <row r="68" spans="1:6" x14ac:dyDescent="0.25">
      <c r="A68" s="1" t="s">
        <v>63</v>
      </c>
      <c r="B68" s="8">
        <v>41425</v>
      </c>
      <c r="C68" s="8">
        <v>1715</v>
      </c>
      <c r="D68" s="9">
        <f>(Tabulka3[[#This Row],[Počet obyvatel žijících na území bez ÚPD]]/Tabulka3[[#This Row],[Počet obyvatel celkem]])*100</f>
        <v>4.1400120700060352</v>
      </c>
      <c r="E68" s="9">
        <f>100-Tabulka3[[#This Row],[Podíl bez ÚPD]]</f>
        <v>95.859987929993963</v>
      </c>
      <c r="F68">
        <v>5</v>
      </c>
    </row>
    <row r="69" spans="1:6" x14ac:dyDescent="0.25">
      <c r="A69" s="1" t="s">
        <v>64</v>
      </c>
      <c r="B69" s="8">
        <v>19118</v>
      </c>
      <c r="C69" s="8">
        <v>95</v>
      </c>
      <c r="D69" s="9">
        <f>(Tabulka3[[#This Row],[Počet obyvatel žijících na území bez ÚPD]]/Tabulka3[[#This Row],[Počet obyvatel celkem]])*100</f>
        <v>0.49691390312794226</v>
      </c>
      <c r="E69" s="9">
        <f>100-Tabulka3[[#This Row],[Podíl bez ÚPD]]</f>
        <v>99.503086096872053</v>
      </c>
      <c r="F69">
        <v>6</v>
      </c>
    </row>
    <row r="70" spans="1:6" x14ac:dyDescent="0.25">
      <c r="A70" s="1" t="s">
        <v>65</v>
      </c>
      <c r="B70" s="8">
        <v>81840</v>
      </c>
      <c r="C70" s="8">
        <v>648</v>
      </c>
      <c r="D70" s="9">
        <f>(Tabulka3[[#This Row],[Počet obyvatel žijících na území bez ÚPD]]/Tabulka3[[#This Row],[Počet obyvatel celkem]])*100</f>
        <v>0.7917888563049853</v>
      </c>
      <c r="E70" s="9">
        <f>100-Tabulka3[[#This Row],[Podíl bez ÚPD]]</f>
        <v>99.20821114369501</v>
      </c>
      <c r="F70">
        <v>6</v>
      </c>
    </row>
    <row r="71" spans="1:6" x14ac:dyDescent="0.25">
      <c r="A71" s="1" t="s">
        <v>66</v>
      </c>
      <c r="B71" s="8">
        <v>59144</v>
      </c>
      <c r="C71" s="8">
        <v>0</v>
      </c>
      <c r="D71" s="9">
        <f>(Tabulka3[[#This Row],[Počet obyvatel žijících na území bez ÚPD]]/Tabulka3[[#This Row],[Počet obyvatel celkem]])*100</f>
        <v>0</v>
      </c>
      <c r="E71" s="9">
        <f>100-Tabulka3[[#This Row],[Podíl bez ÚPD]]</f>
        <v>100</v>
      </c>
      <c r="F71">
        <v>7</v>
      </c>
    </row>
    <row r="72" spans="1:6" x14ac:dyDescent="0.25">
      <c r="A72" s="1" t="s">
        <v>67</v>
      </c>
      <c r="B72" s="8">
        <v>126069</v>
      </c>
      <c r="C72" s="8">
        <v>2677</v>
      </c>
      <c r="D72" s="9">
        <f>(Tabulka3[[#This Row],[Počet obyvatel žijících na území bez ÚPD]]/Tabulka3[[#This Row],[Počet obyvatel celkem]])*100</f>
        <v>2.1234403382274789</v>
      </c>
      <c r="E72" s="9">
        <f>100-Tabulka3[[#This Row],[Podíl bez ÚPD]]</f>
        <v>97.876559661772518</v>
      </c>
      <c r="F72">
        <v>6</v>
      </c>
    </row>
    <row r="73" spans="1:6" x14ac:dyDescent="0.25">
      <c r="A73" s="1" t="s">
        <v>68</v>
      </c>
      <c r="B73" s="8">
        <v>49506</v>
      </c>
      <c r="C73" s="8">
        <v>783</v>
      </c>
      <c r="D73" s="9">
        <f>(Tabulka3[[#This Row],[Počet obyvatel žijících na území bez ÚPD]]/Tabulka3[[#This Row],[Počet obyvatel celkem]])*100</f>
        <v>1.5816264695188462</v>
      </c>
      <c r="E73" s="9">
        <f>100-Tabulka3[[#This Row],[Podíl bez ÚPD]]</f>
        <v>98.418373530481148</v>
      </c>
      <c r="F73">
        <v>6</v>
      </c>
    </row>
    <row r="74" spans="1:6" x14ac:dyDescent="0.25">
      <c r="A74" s="1" t="s">
        <v>69</v>
      </c>
      <c r="B74" s="8">
        <v>83909</v>
      </c>
      <c r="C74" s="8">
        <v>5381</v>
      </c>
      <c r="D74" s="9">
        <f>(Tabulka3[[#This Row],[Počet obyvatel žijících na území bez ÚPD]]/Tabulka3[[#This Row],[Počet obyvatel celkem]])*100</f>
        <v>6.412899688948742</v>
      </c>
      <c r="E74" s="9">
        <f>100-Tabulka3[[#This Row],[Podíl bez ÚPD]]</f>
        <v>93.587100311051259</v>
      </c>
      <c r="F74">
        <v>4</v>
      </c>
    </row>
    <row r="75" spans="1:6" x14ac:dyDescent="0.25">
      <c r="A75" s="1" t="s">
        <v>70</v>
      </c>
      <c r="B75" s="8">
        <v>10142</v>
      </c>
      <c r="C75" s="8">
        <v>244</v>
      </c>
      <c r="D75" s="9">
        <f>(Tabulka3[[#This Row],[Počet obyvatel žijících na území bez ÚPD]]/Tabulka3[[#This Row],[Počet obyvatel celkem]])*100</f>
        <v>2.4058371129954641</v>
      </c>
      <c r="E75" s="9">
        <f>100-Tabulka3[[#This Row],[Podíl bez ÚPD]]</f>
        <v>97.594162887004529</v>
      </c>
      <c r="F75">
        <v>6</v>
      </c>
    </row>
    <row r="76" spans="1:6" x14ac:dyDescent="0.25">
      <c r="A76" s="1" t="s">
        <v>71</v>
      </c>
      <c r="B76" s="8">
        <v>39300</v>
      </c>
      <c r="C76" s="8">
        <v>0</v>
      </c>
      <c r="D76" s="9">
        <f>(Tabulka3[[#This Row],[Počet obyvatel žijících na území bez ÚPD]]/Tabulka3[[#This Row],[Počet obyvatel celkem]])*100</f>
        <v>0</v>
      </c>
      <c r="E76" s="9">
        <f>100-Tabulka3[[#This Row],[Podíl bez ÚPD]]</f>
        <v>100</v>
      </c>
      <c r="F76">
        <v>7</v>
      </c>
    </row>
    <row r="77" spans="1:6" x14ac:dyDescent="0.25">
      <c r="A77" s="1" t="s">
        <v>72</v>
      </c>
      <c r="B77" s="8">
        <v>24539</v>
      </c>
      <c r="C77" s="8">
        <v>0</v>
      </c>
      <c r="D77" s="9">
        <f>(Tabulka3[[#This Row],[Počet obyvatel žijících na území bez ÚPD]]/Tabulka3[[#This Row],[Počet obyvatel celkem]])*100</f>
        <v>0</v>
      </c>
      <c r="E77" s="9">
        <f>100-Tabulka3[[#This Row],[Podíl bez ÚPD]]</f>
        <v>100</v>
      </c>
      <c r="F77">
        <v>7</v>
      </c>
    </row>
    <row r="78" spans="1:6" x14ac:dyDescent="0.25">
      <c r="A78" s="1" t="s">
        <v>73</v>
      </c>
      <c r="B78" s="8">
        <v>8114</v>
      </c>
      <c r="C78" s="8">
        <v>0</v>
      </c>
      <c r="D78" s="9">
        <f>(Tabulka3[[#This Row],[Počet obyvatel žijících na území bez ÚPD]]/Tabulka3[[#This Row],[Počet obyvatel celkem]])*100</f>
        <v>0</v>
      </c>
      <c r="E78" s="9">
        <f>100-Tabulka3[[#This Row],[Podíl bez ÚPD]]</f>
        <v>100</v>
      </c>
      <c r="F78">
        <v>7</v>
      </c>
    </row>
    <row r="79" spans="1:6" x14ac:dyDescent="0.25">
      <c r="A79" s="1" t="s">
        <v>74</v>
      </c>
      <c r="B79" s="8">
        <v>21817</v>
      </c>
      <c r="C79" s="8">
        <v>1140</v>
      </c>
      <c r="D79" s="9">
        <f>(Tabulka3[[#This Row],[Počet obyvatel žijících na území bez ÚPD]]/Tabulka3[[#This Row],[Počet obyvatel celkem]])*100</f>
        <v>5.2252830361644591</v>
      </c>
      <c r="E79" s="9">
        <f>100-Tabulka3[[#This Row],[Podíl bez ÚPD]]</f>
        <v>94.774716963835544</v>
      </c>
      <c r="F79">
        <v>5</v>
      </c>
    </row>
    <row r="80" spans="1:6" x14ac:dyDescent="0.25">
      <c r="A80" s="1" t="s">
        <v>75</v>
      </c>
      <c r="B80" s="8">
        <v>33242</v>
      </c>
      <c r="C80" s="8">
        <v>1715</v>
      </c>
      <c r="D80" s="9">
        <f>(Tabulka3[[#This Row],[Počet obyvatel žijících na území bez ÚPD]]/Tabulka3[[#This Row],[Počet obyvatel celkem]])*100</f>
        <v>5.1591360327296796</v>
      </c>
      <c r="E80" s="9">
        <f>100-Tabulka3[[#This Row],[Podíl bez ÚPD]]</f>
        <v>94.840863967270323</v>
      </c>
      <c r="F80">
        <v>5</v>
      </c>
    </row>
    <row r="81" spans="1:6" x14ac:dyDescent="0.25">
      <c r="A81" s="1" t="s">
        <v>76</v>
      </c>
      <c r="B81" s="8">
        <v>12211</v>
      </c>
      <c r="C81" s="8">
        <v>0</v>
      </c>
      <c r="D81" s="9">
        <f>(Tabulka3[[#This Row],[Počet obyvatel žijících na území bez ÚPD]]/Tabulka3[[#This Row],[Počet obyvatel celkem]])*100</f>
        <v>0</v>
      </c>
      <c r="E81" s="9">
        <f>100-Tabulka3[[#This Row],[Podíl bez ÚPD]]</f>
        <v>100</v>
      </c>
      <c r="F81">
        <v>7</v>
      </c>
    </row>
    <row r="82" spans="1:6" x14ac:dyDescent="0.25">
      <c r="A82" s="1" t="s">
        <v>77</v>
      </c>
      <c r="B82" s="8">
        <v>20560</v>
      </c>
      <c r="C82" s="8">
        <v>0</v>
      </c>
      <c r="D82" s="9">
        <f>(Tabulka3[[#This Row],[Počet obyvatel žijících na území bez ÚPD]]/Tabulka3[[#This Row],[Počet obyvatel celkem]])*100</f>
        <v>0</v>
      </c>
      <c r="E82" s="9">
        <f>100-Tabulka3[[#This Row],[Podíl bez ÚPD]]</f>
        <v>100</v>
      </c>
      <c r="F82">
        <v>7</v>
      </c>
    </row>
    <row r="83" spans="1:6" x14ac:dyDescent="0.25">
      <c r="A83" s="1" t="s">
        <v>78</v>
      </c>
      <c r="B83" s="8">
        <v>37824</v>
      </c>
      <c r="C83" s="8">
        <v>652</v>
      </c>
      <c r="D83" s="9">
        <f>(Tabulka3[[#This Row],[Počet obyvatel žijících na území bez ÚPD]]/Tabulka3[[#This Row],[Počet obyvatel celkem]])*100</f>
        <v>1.7237732656514384</v>
      </c>
      <c r="E83" s="9">
        <f>100-Tabulka3[[#This Row],[Podíl bez ÚPD]]</f>
        <v>98.276226734348555</v>
      </c>
      <c r="F83">
        <v>6</v>
      </c>
    </row>
    <row r="84" spans="1:6" x14ac:dyDescent="0.25">
      <c r="A84" s="1" t="s">
        <v>79</v>
      </c>
      <c r="B84" s="8">
        <v>66328</v>
      </c>
      <c r="C84" s="8">
        <v>0</v>
      </c>
      <c r="D84" s="9">
        <f>(Tabulka3[[#This Row],[Počet obyvatel žijících na území bez ÚPD]]/Tabulka3[[#This Row],[Počet obyvatel celkem]])*100</f>
        <v>0</v>
      </c>
      <c r="E84" s="9">
        <f>100-Tabulka3[[#This Row],[Podíl bez ÚPD]]</f>
        <v>100</v>
      </c>
      <c r="F84">
        <v>7</v>
      </c>
    </row>
    <row r="85" spans="1:6" x14ac:dyDescent="0.25">
      <c r="A85" s="1" t="s">
        <v>80</v>
      </c>
      <c r="B85" s="8">
        <v>23967</v>
      </c>
      <c r="C85" s="8">
        <v>0</v>
      </c>
      <c r="D85" s="9">
        <f>(Tabulka3[[#This Row],[Počet obyvatel žijících na území bez ÚPD]]/Tabulka3[[#This Row],[Počet obyvatel celkem]])*100</f>
        <v>0</v>
      </c>
      <c r="E85" s="9">
        <f>100-Tabulka3[[#This Row],[Podíl bez ÚPD]]</f>
        <v>100</v>
      </c>
      <c r="F85">
        <v>7</v>
      </c>
    </row>
    <row r="86" spans="1:6" x14ac:dyDescent="0.25">
      <c r="A86" s="1" t="s">
        <v>81</v>
      </c>
      <c r="B86" s="8">
        <v>49474</v>
      </c>
      <c r="C86" s="8">
        <v>2734</v>
      </c>
      <c r="D86" s="9">
        <f>(Tabulka3[[#This Row],[Počet obyvatel žijících na území bez ÚPD]]/Tabulka3[[#This Row],[Počet obyvatel celkem]])*100</f>
        <v>5.5261349395642156</v>
      </c>
      <c r="E86" s="9">
        <f>100-Tabulka3[[#This Row],[Podíl bez ÚPD]]</f>
        <v>94.473865060435784</v>
      </c>
      <c r="F86">
        <v>5</v>
      </c>
    </row>
    <row r="87" spans="1:6" x14ac:dyDescent="0.25">
      <c r="A87" s="1" t="s">
        <v>82</v>
      </c>
      <c r="B87" s="8">
        <v>53645</v>
      </c>
      <c r="C87" s="8">
        <v>0</v>
      </c>
      <c r="D87" s="9">
        <f>(Tabulka3[[#This Row],[Počet obyvatel žijících na území bez ÚPD]]/Tabulka3[[#This Row],[Počet obyvatel celkem]])*100</f>
        <v>0</v>
      </c>
      <c r="E87" s="9">
        <f>100-Tabulka3[[#This Row],[Podíl bez ÚPD]]</f>
        <v>100</v>
      </c>
      <c r="F87">
        <v>7</v>
      </c>
    </row>
    <row r="88" spans="1:6" x14ac:dyDescent="0.25">
      <c r="A88" s="1" t="s">
        <v>83</v>
      </c>
      <c r="B88" s="8">
        <v>22248</v>
      </c>
      <c r="C88" s="8">
        <v>0</v>
      </c>
      <c r="D88" s="9">
        <f>(Tabulka3[[#This Row],[Počet obyvatel žijících na území bez ÚPD]]/Tabulka3[[#This Row],[Počet obyvatel celkem]])*100</f>
        <v>0</v>
      </c>
      <c r="E88" s="9">
        <f>100-Tabulka3[[#This Row],[Podíl bez ÚPD]]</f>
        <v>100</v>
      </c>
      <c r="F88">
        <v>7</v>
      </c>
    </row>
    <row r="89" spans="1:6" x14ac:dyDescent="0.25">
      <c r="A89" s="1" t="s">
        <v>84</v>
      </c>
      <c r="B89" s="8">
        <v>144998</v>
      </c>
      <c r="C89" s="8">
        <v>0</v>
      </c>
      <c r="D89" s="9">
        <f>(Tabulka3[[#This Row],[Počet obyvatel žijících na území bez ÚPD]]/Tabulka3[[#This Row],[Počet obyvatel celkem]])*100</f>
        <v>0</v>
      </c>
      <c r="E89" s="9">
        <f>100-Tabulka3[[#This Row],[Podíl bez ÚPD]]</f>
        <v>100</v>
      </c>
      <c r="F89">
        <v>7</v>
      </c>
    </row>
    <row r="90" spans="1:6" x14ac:dyDescent="0.25">
      <c r="A90" s="1" t="s">
        <v>85</v>
      </c>
      <c r="B90" s="8">
        <v>14544</v>
      </c>
      <c r="C90" s="8">
        <v>0</v>
      </c>
      <c r="D90" s="9">
        <f>(Tabulka3[[#This Row],[Počet obyvatel žijících na území bez ÚPD]]/Tabulka3[[#This Row],[Počet obyvatel celkem]])*100</f>
        <v>0</v>
      </c>
      <c r="E90" s="9">
        <f>100-Tabulka3[[#This Row],[Podíl bez ÚPD]]</f>
        <v>100</v>
      </c>
      <c r="F90">
        <v>7</v>
      </c>
    </row>
    <row r="91" spans="1:6" x14ac:dyDescent="0.25">
      <c r="A91" s="1" t="s">
        <v>86</v>
      </c>
      <c r="B91" s="8">
        <v>57890</v>
      </c>
      <c r="C91" s="8">
        <v>0</v>
      </c>
      <c r="D91" s="9">
        <f>(Tabulka3[[#This Row],[Počet obyvatel žijících na území bez ÚPD]]/Tabulka3[[#This Row],[Počet obyvatel celkem]])*100</f>
        <v>0</v>
      </c>
      <c r="E91" s="9">
        <f>100-Tabulka3[[#This Row],[Podíl bez ÚPD]]</f>
        <v>100</v>
      </c>
      <c r="F91">
        <v>7</v>
      </c>
    </row>
    <row r="92" spans="1:6" x14ac:dyDescent="0.25">
      <c r="A92" s="1" t="s">
        <v>87</v>
      </c>
      <c r="B92" s="8">
        <v>26268</v>
      </c>
      <c r="C92" s="8">
        <v>625</v>
      </c>
      <c r="D92" s="9">
        <f>(Tabulka3[[#This Row],[Počet obyvatel žijících na území bez ÚPD]]/Tabulka3[[#This Row],[Počet obyvatel celkem]])*100</f>
        <v>2.3793208466575302</v>
      </c>
      <c r="E92" s="9">
        <f>100-Tabulka3[[#This Row],[Podíl bez ÚPD]]</f>
        <v>97.620679153342465</v>
      </c>
      <c r="F92">
        <v>6</v>
      </c>
    </row>
    <row r="93" spans="1:6" x14ac:dyDescent="0.25">
      <c r="A93" s="1" t="s">
        <v>88</v>
      </c>
      <c r="B93" s="8">
        <v>23020</v>
      </c>
      <c r="C93" s="8">
        <v>0</v>
      </c>
      <c r="D93" s="9">
        <f>(Tabulka3[[#This Row],[Počet obyvatel žijících na území bez ÚPD]]/Tabulka3[[#This Row],[Počet obyvatel celkem]])*100</f>
        <v>0</v>
      </c>
      <c r="E93" s="9">
        <f>100-Tabulka3[[#This Row],[Podíl bez ÚPD]]</f>
        <v>100</v>
      </c>
      <c r="F93">
        <v>7</v>
      </c>
    </row>
    <row r="94" spans="1:6" x14ac:dyDescent="0.25">
      <c r="A94" s="1" t="s">
        <v>89</v>
      </c>
      <c r="B94" s="8">
        <v>35328</v>
      </c>
      <c r="C94" s="8">
        <v>901</v>
      </c>
      <c r="D94" s="9">
        <f>(Tabulka3[[#This Row],[Počet obyvatel žijících na území bez ÚPD]]/Tabulka3[[#This Row],[Počet obyvatel celkem]])*100</f>
        <v>2.5503849637681162</v>
      </c>
      <c r="E94" s="9">
        <f>100-Tabulka3[[#This Row],[Podíl bez ÚPD]]</f>
        <v>97.44961503623189</v>
      </c>
      <c r="F94">
        <v>6</v>
      </c>
    </row>
    <row r="95" spans="1:6" x14ac:dyDescent="0.25">
      <c r="A95" s="1" t="s">
        <v>90</v>
      </c>
      <c r="B95" s="8">
        <v>42401</v>
      </c>
      <c r="C95" s="8">
        <v>1057</v>
      </c>
      <c r="D95" s="9">
        <f>(Tabulka3[[#This Row],[Počet obyvatel žijících na území bez ÚPD]]/Tabulka3[[#This Row],[Počet obyvatel celkem]])*100</f>
        <v>2.4928657342987193</v>
      </c>
      <c r="E95" s="9">
        <f>100-Tabulka3[[#This Row],[Podíl bez ÚPD]]</f>
        <v>97.507134265701282</v>
      </c>
      <c r="F95">
        <v>6</v>
      </c>
    </row>
    <row r="96" spans="1:6" x14ac:dyDescent="0.25">
      <c r="A96" s="1" t="s">
        <v>91</v>
      </c>
      <c r="B96" s="8">
        <v>27041</v>
      </c>
      <c r="C96" s="8">
        <v>920</v>
      </c>
      <c r="D96" s="9">
        <f>(Tabulka3[[#This Row],[Počet obyvatel žijících na území bez ÚPD]]/Tabulka3[[#This Row],[Počet obyvatel celkem]])*100</f>
        <v>3.4022410413816053</v>
      </c>
      <c r="E96" s="9">
        <f>100-Tabulka3[[#This Row],[Podíl bez ÚPD]]</f>
        <v>96.5977589586184</v>
      </c>
      <c r="F96">
        <v>5</v>
      </c>
    </row>
    <row r="97" spans="1:6" x14ac:dyDescent="0.25">
      <c r="A97" s="1" t="s">
        <v>92</v>
      </c>
      <c r="B97" s="8">
        <v>17747</v>
      </c>
      <c r="C97" s="8">
        <v>0</v>
      </c>
      <c r="D97" s="9">
        <f>(Tabulka3[[#This Row],[Počet obyvatel žijících na území bez ÚPD]]/Tabulka3[[#This Row],[Počet obyvatel celkem]])*100</f>
        <v>0</v>
      </c>
      <c r="E97" s="9">
        <f>100-Tabulka3[[#This Row],[Podíl bez ÚPD]]</f>
        <v>100</v>
      </c>
      <c r="F97">
        <v>7</v>
      </c>
    </row>
    <row r="98" spans="1:6" x14ac:dyDescent="0.25">
      <c r="A98" s="1" t="s">
        <v>93</v>
      </c>
      <c r="B98" s="8">
        <v>30768</v>
      </c>
      <c r="C98" s="8">
        <v>0</v>
      </c>
      <c r="D98" s="9">
        <f>(Tabulka3[[#This Row],[Počet obyvatel žijících na území bez ÚPD]]/Tabulka3[[#This Row],[Počet obyvatel celkem]])*100</f>
        <v>0</v>
      </c>
      <c r="E98" s="9">
        <f>100-Tabulka3[[#This Row],[Podíl bez ÚPD]]</f>
        <v>100</v>
      </c>
      <c r="F98">
        <v>7</v>
      </c>
    </row>
    <row r="99" spans="1:6" x14ac:dyDescent="0.25">
      <c r="A99" s="1" t="s">
        <v>94</v>
      </c>
      <c r="B99" s="8">
        <v>22716</v>
      </c>
      <c r="C99" s="8">
        <v>0</v>
      </c>
      <c r="D99" s="9">
        <f>(Tabulka3[[#This Row],[Počet obyvatel žijících na území bez ÚPD]]/Tabulka3[[#This Row],[Počet obyvatel celkem]])*100</f>
        <v>0</v>
      </c>
      <c r="E99" s="9">
        <f>100-Tabulka3[[#This Row],[Podíl bez ÚPD]]</f>
        <v>100</v>
      </c>
      <c r="F99">
        <v>7</v>
      </c>
    </row>
    <row r="100" spans="1:6" x14ac:dyDescent="0.25">
      <c r="A100" s="1" t="s">
        <v>95</v>
      </c>
      <c r="B100" s="8">
        <v>44732</v>
      </c>
      <c r="C100" s="8">
        <v>1916</v>
      </c>
      <c r="D100" s="9">
        <f>(Tabulka3[[#This Row],[Počet obyvatel žijících na území bez ÚPD]]/Tabulka3[[#This Row],[Počet obyvatel celkem]])*100</f>
        <v>4.2832871322543147</v>
      </c>
      <c r="E100" s="9">
        <f>100-Tabulka3[[#This Row],[Podíl bez ÚPD]]</f>
        <v>95.716712867745684</v>
      </c>
      <c r="F100">
        <v>5</v>
      </c>
    </row>
    <row r="101" spans="1:6" x14ac:dyDescent="0.25">
      <c r="A101" s="1" t="s">
        <v>96</v>
      </c>
      <c r="B101" s="8">
        <v>20010</v>
      </c>
      <c r="C101" s="8">
        <v>0</v>
      </c>
      <c r="D101" s="9">
        <f>(Tabulka3[[#This Row],[Počet obyvatel žijících na území bez ÚPD]]/Tabulka3[[#This Row],[Počet obyvatel celkem]])*100</f>
        <v>0</v>
      </c>
      <c r="E101" s="9">
        <f>100-Tabulka3[[#This Row],[Podíl bez ÚPD]]</f>
        <v>100</v>
      </c>
      <c r="F101">
        <v>7</v>
      </c>
    </row>
    <row r="102" spans="1:6" x14ac:dyDescent="0.25">
      <c r="A102" s="1" t="s">
        <v>97</v>
      </c>
      <c r="B102" s="8">
        <v>17554</v>
      </c>
      <c r="C102" s="8">
        <v>0</v>
      </c>
      <c r="D102" s="9">
        <f>(Tabulka3[[#This Row],[Počet obyvatel žijících na území bez ÚPD]]/Tabulka3[[#This Row],[Počet obyvatel celkem]])*100</f>
        <v>0</v>
      </c>
      <c r="E102" s="9">
        <f>100-Tabulka3[[#This Row],[Podíl bez ÚPD]]</f>
        <v>100</v>
      </c>
      <c r="F102">
        <v>7</v>
      </c>
    </row>
    <row r="103" spans="1:6" x14ac:dyDescent="0.25">
      <c r="A103" s="1" t="s">
        <v>98</v>
      </c>
      <c r="B103" s="8">
        <v>110917</v>
      </c>
      <c r="C103" s="8">
        <v>5974</v>
      </c>
      <c r="D103" s="9">
        <f>(Tabulka3[[#This Row],[Počet obyvatel žijících na území bez ÚPD]]/Tabulka3[[#This Row],[Počet obyvatel celkem]])*100</f>
        <v>5.3860093583490354</v>
      </c>
      <c r="E103" s="9">
        <f>100-Tabulka3[[#This Row],[Podíl bez ÚPD]]</f>
        <v>94.613990641650958</v>
      </c>
      <c r="F103">
        <v>5</v>
      </c>
    </row>
    <row r="104" spans="1:6" x14ac:dyDescent="0.25">
      <c r="A104" s="1" t="s">
        <v>99</v>
      </c>
      <c r="B104" s="8">
        <v>17984</v>
      </c>
      <c r="C104" s="8">
        <v>495</v>
      </c>
      <c r="D104" s="9">
        <f>(Tabulka3[[#This Row],[Počet obyvatel žijících na území bez ÚPD]]/Tabulka3[[#This Row],[Počet obyvatel celkem]])*100</f>
        <v>2.752446619217082</v>
      </c>
      <c r="E104" s="9">
        <f>100-Tabulka3[[#This Row],[Podíl bez ÚPD]]</f>
        <v>97.247553380782918</v>
      </c>
      <c r="F104">
        <v>6</v>
      </c>
    </row>
    <row r="105" spans="1:6" x14ac:dyDescent="0.25">
      <c r="A105" s="1" t="s">
        <v>100</v>
      </c>
      <c r="B105" s="8">
        <v>18313</v>
      </c>
      <c r="C105" s="8">
        <v>164</v>
      </c>
      <c r="D105" s="9">
        <f>(Tabulka3[[#This Row],[Počet obyvatel žijících na území bez ÚPD]]/Tabulka3[[#This Row],[Počet obyvatel celkem]])*100</f>
        <v>0.89553868836345762</v>
      </c>
      <c r="E105" s="9">
        <f>100-Tabulka3[[#This Row],[Podíl bez ÚPD]]</f>
        <v>99.104461311636541</v>
      </c>
      <c r="F105">
        <v>6</v>
      </c>
    </row>
    <row r="106" spans="1:6" x14ac:dyDescent="0.25">
      <c r="A106" s="1" t="s">
        <v>101</v>
      </c>
      <c r="B106" s="8">
        <v>25146</v>
      </c>
      <c r="C106" s="8">
        <v>384</v>
      </c>
      <c r="D106" s="9">
        <f>(Tabulka3[[#This Row],[Počet obyvatel žijících na území bez ÚPD]]/Tabulka3[[#This Row],[Počet obyvatel celkem]])*100</f>
        <v>1.5270818420424719</v>
      </c>
      <c r="E106" s="9">
        <f>100-Tabulka3[[#This Row],[Podíl bez ÚPD]]</f>
        <v>98.472918157957523</v>
      </c>
      <c r="F106">
        <v>6</v>
      </c>
    </row>
    <row r="107" spans="1:6" x14ac:dyDescent="0.25">
      <c r="A107" s="1" t="s">
        <v>102</v>
      </c>
      <c r="B107" s="8">
        <v>22291</v>
      </c>
      <c r="C107" s="8">
        <v>370</v>
      </c>
      <c r="D107" s="9">
        <f>(Tabulka3[[#This Row],[Počet obyvatel žijících na území bez ÚPD]]/Tabulka3[[#This Row],[Počet obyvatel celkem]])*100</f>
        <v>1.6598627248665381</v>
      </c>
      <c r="E107" s="9">
        <f>100-Tabulka3[[#This Row],[Podíl bez ÚPD]]</f>
        <v>98.340137275133458</v>
      </c>
      <c r="F107">
        <v>6</v>
      </c>
    </row>
    <row r="108" spans="1:6" x14ac:dyDescent="0.25">
      <c r="A108" s="1" t="s">
        <v>103</v>
      </c>
      <c r="B108" s="8">
        <v>22291</v>
      </c>
      <c r="C108" s="8">
        <v>179</v>
      </c>
      <c r="D108" s="9">
        <f>(Tabulka3[[#This Row],[Počet obyvatel žijících na území bez ÚPD]]/Tabulka3[[#This Row],[Počet obyvatel celkem]])*100</f>
        <v>0.80301466959759538</v>
      </c>
      <c r="E108" s="9">
        <f>100-Tabulka3[[#This Row],[Podíl bez ÚPD]]</f>
        <v>99.196985330402399</v>
      </c>
      <c r="F108">
        <v>6</v>
      </c>
    </row>
    <row r="109" spans="1:6" x14ac:dyDescent="0.25">
      <c r="A109" s="1" t="s">
        <v>104</v>
      </c>
      <c r="B109" s="6">
        <v>69837</v>
      </c>
      <c r="C109" s="8">
        <v>0</v>
      </c>
      <c r="D109" s="9">
        <f>(Tabulka3[[#This Row],[Počet obyvatel žijících na území bez ÚPD]]/Tabulka3[[#This Row],[Počet obyvatel celkem]])*100</f>
        <v>0</v>
      </c>
      <c r="E109" s="9">
        <f>100-Tabulka3[[#This Row],[Podíl bez ÚPD]]</f>
        <v>100</v>
      </c>
      <c r="F109">
        <v>7</v>
      </c>
    </row>
    <row r="110" spans="1:6" x14ac:dyDescent="0.25">
      <c r="A110" s="1" t="s">
        <v>105</v>
      </c>
      <c r="B110" s="6">
        <v>58209</v>
      </c>
      <c r="C110" s="8">
        <v>0</v>
      </c>
      <c r="D110" s="9">
        <f>(Tabulka3[[#This Row],[Počet obyvatel žijících na území bez ÚPD]]/Tabulka3[[#This Row],[Počet obyvatel celkem]])*100</f>
        <v>0</v>
      </c>
      <c r="E110" s="9">
        <f>100-Tabulka3[[#This Row],[Podíl bez ÚPD]]</f>
        <v>100</v>
      </c>
      <c r="F110">
        <v>7</v>
      </c>
    </row>
    <row r="111" spans="1:6" x14ac:dyDescent="0.25">
      <c r="A111" s="1" t="s">
        <v>106</v>
      </c>
      <c r="B111" s="6">
        <v>13791</v>
      </c>
      <c r="C111" s="8">
        <v>0</v>
      </c>
      <c r="D111" s="9">
        <f>(Tabulka3[[#This Row],[Počet obyvatel žijících na území bez ÚPD]]/Tabulka3[[#This Row],[Počet obyvatel celkem]])*100</f>
        <v>0</v>
      </c>
      <c r="E111" s="9">
        <f>100-Tabulka3[[#This Row],[Podíl bez ÚPD]]</f>
        <v>100</v>
      </c>
      <c r="F111">
        <v>7</v>
      </c>
    </row>
    <row r="112" spans="1:6" x14ac:dyDescent="0.25">
      <c r="A112" s="1" t="s">
        <v>107</v>
      </c>
      <c r="B112" s="10">
        <v>10931</v>
      </c>
      <c r="C112" s="8">
        <v>1024</v>
      </c>
      <c r="D112" s="9">
        <f>(Tabulka3[[#This Row],[Počet obyvatel žijících na území bez ÚPD]]/Tabulka3[[#This Row],[Počet obyvatel celkem]])*100</f>
        <v>9.3678528954350018</v>
      </c>
      <c r="E112" s="9">
        <f>100-Tabulka3[[#This Row],[Podíl bez ÚPD]]</f>
        <v>90.632147104564993</v>
      </c>
      <c r="F112">
        <v>4</v>
      </c>
    </row>
    <row r="113" spans="1:6" x14ac:dyDescent="0.25">
      <c r="A113" s="1" t="s">
        <v>108</v>
      </c>
      <c r="B113" s="8">
        <v>32269</v>
      </c>
      <c r="C113" s="8">
        <v>0</v>
      </c>
      <c r="D113" s="9">
        <f>(Tabulka3[[#This Row],[Počet obyvatel žijících na území bez ÚPD]]/Tabulka3[[#This Row],[Počet obyvatel celkem]])*100</f>
        <v>0</v>
      </c>
      <c r="E113" s="9">
        <f>100-Tabulka3[[#This Row],[Podíl bez ÚPD]]</f>
        <v>100</v>
      </c>
      <c r="F113">
        <v>7</v>
      </c>
    </row>
    <row r="114" spans="1:6" x14ac:dyDescent="0.25">
      <c r="A114" s="1" t="s">
        <v>109</v>
      </c>
      <c r="B114" s="8">
        <v>12584</v>
      </c>
      <c r="C114" s="8">
        <v>0</v>
      </c>
      <c r="D114" s="9">
        <f>(Tabulka3[[#This Row],[Počet obyvatel žijících na území bez ÚPD]]/Tabulka3[[#This Row],[Počet obyvatel celkem]])*100</f>
        <v>0</v>
      </c>
      <c r="E114" s="9">
        <f>100-Tabulka3[[#This Row],[Podíl bez ÚPD]]</f>
        <v>100</v>
      </c>
      <c r="F114">
        <v>7</v>
      </c>
    </row>
    <row r="115" spans="1:6" x14ac:dyDescent="0.25">
      <c r="A115" s="1" t="s">
        <v>110</v>
      </c>
      <c r="B115" s="8">
        <v>18550</v>
      </c>
      <c r="C115" s="8">
        <v>989</v>
      </c>
      <c r="D115" s="9">
        <f>(Tabulka3[[#This Row],[Počet obyvatel žijících na území bez ÚPD]]/Tabulka3[[#This Row],[Počet obyvatel celkem]])*100</f>
        <v>5.3315363881401616</v>
      </c>
      <c r="E115" s="9">
        <f>100-Tabulka3[[#This Row],[Podíl bez ÚPD]]</f>
        <v>94.668463611859835</v>
      </c>
      <c r="F115">
        <v>5</v>
      </c>
    </row>
    <row r="116" spans="1:6" x14ac:dyDescent="0.25">
      <c r="A116" s="1" t="s">
        <v>111</v>
      </c>
      <c r="B116" s="8">
        <v>13479</v>
      </c>
      <c r="C116" s="8">
        <v>117</v>
      </c>
      <c r="D116" s="9">
        <f>(Tabulka3[[#This Row],[Počet obyvatel žijících na území bez ÚPD]]/Tabulka3[[#This Row],[Počet obyvatel celkem]])*100</f>
        <v>0.86801691520142443</v>
      </c>
      <c r="E116" s="9">
        <f>100-Tabulka3[[#This Row],[Podíl bez ÚPD]]</f>
        <v>99.131983084798577</v>
      </c>
      <c r="F116">
        <v>6</v>
      </c>
    </row>
    <row r="117" spans="1:6" x14ac:dyDescent="0.25">
      <c r="A117" s="1" t="s">
        <v>112</v>
      </c>
      <c r="B117" s="8">
        <v>25840</v>
      </c>
      <c r="C117" s="8">
        <v>0</v>
      </c>
      <c r="D117" s="9">
        <f>(Tabulka3[[#This Row],[Počet obyvatel žijících na území bez ÚPD]]/Tabulka3[[#This Row],[Počet obyvatel celkem]])*100</f>
        <v>0</v>
      </c>
      <c r="E117" s="9">
        <f>100-Tabulka3[[#This Row],[Podíl bez ÚPD]]</f>
        <v>100</v>
      </c>
      <c r="F117">
        <v>7</v>
      </c>
    </row>
    <row r="118" spans="1:6" x14ac:dyDescent="0.25">
      <c r="A118" s="1" t="s">
        <v>113</v>
      </c>
      <c r="B118" s="8">
        <v>17172</v>
      </c>
      <c r="C118" s="8">
        <v>0</v>
      </c>
      <c r="D118" s="9">
        <f>(Tabulka3[[#This Row],[Počet obyvatel žijících na území bez ÚPD]]/Tabulka3[[#This Row],[Počet obyvatel celkem]])*100</f>
        <v>0</v>
      </c>
      <c r="E118" s="9">
        <f>100-Tabulka3[[#This Row],[Podíl bez ÚPD]]</f>
        <v>100</v>
      </c>
      <c r="F118">
        <v>7</v>
      </c>
    </row>
    <row r="119" spans="1:6" x14ac:dyDescent="0.25">
      <c r="A119" s="1" t="s">
        <v>114</v>
      </c>
      <c r="B119" s="8">
        <v>47060</v>
      </c>
      <c r="C119" s="8">
        <v>0</v>
      </c>
      <c r="D119" s="9">
        <f>(Tabulka3[[#This Row],[Počet obyvatel žijících na území bez ÚPD]]/Tabulka3[[#This Row],[Počet obyvatel celkem]])*100</f>
        <v>0</v>
      </c>
      <c r="E119" s="9">
        <f>100-Tabulka3[[#This Row],[Podíl bez ÚPD]]</f>
        <v>100</v>
      </c>
      <c r="F119">
        <v>7</v>
      </c>
    </row>
    <row r="120" spans="1:6" x14ac:dyDescent="0.25">
      <c r="A120" s="1" t="s">
        <v>115</v>
      </c>
      <c r="B120" s="8">
        <v>40388</v>
      </c>
      <c r="C120" s="8">
        <v>1964</v>
      </c>
      <c r="D120" s="9">
        <f>(Tabulka3[[#This Row],[Počet obyvatel žijících na území bez ÚPD]]/Tabulka3[[#This Row],[Počet obyvatel celkem]])*100</f>
        <v>4.8628305437258597</v>
      </c>
      <c r="E120" s="9">
        <f>100-Tabulka3[[#This Row],[Podíl bez ÚPD]]</f>
        <v>95.137169456274137</v>
      </c>
      <c r="F120">
        <v>5</v>
      </c>
    </row>
    <row r="121" spans="1:6" x14ac:dyDescent="0.25">
      <c r="A121" s="1" t="s">
        <v>116</v>
      </c>
      <c r="B121" s="8">
        <v>58100</v>
      </c>
      <c r="C121" s="8">
        <v>2052</v>
      </c>
      <c r="D121" s="9">
        <f>(Tabulka3[[#This Row],[Počet obyvatel žijících na území bez ÚPD]]/Tabulka3[[#This Row],[Počet obyvatel celkem]])*100</f>
        <v>3.53184165232358</v>
      </c>
      <c r="E121" s="9">
        <f>100-Tabulka3[[#This Row],[Podíl bez ÚPD]]</f>
        <v>96.468158347676422</v>
      </c>
      <c r="F121">
        <v>5</v>
      </c>
    </row>
    <row r="122" spans="1:6" x14ac:dyDescent="0.25">
      <c r="A122" s="1" t="s">
        <v>117</v>
      </c>
      <c r="B122" s="8">
        <v>16281</v>
      </c>
      <c r="C122" s="8">
        <v>0</v>
      </c>
      <c r="D122" s="9">
        <f>(Tabulka3[[#This Row],[Počet obyvatel žijících na území bez ÚPD]]/Tabulka3[[#This Row],[Počet obyvatel celkem]])*100</f>
        <v>0</v>
      </c>
      <c r="E122" s="9">
        <f>100-Tabulka3[[#This Row],[Podíl bez ÚPD]]</f>
        <v>100</v>
      </c>
      <c r="F122">
        <v>7</v>
      </c>
    </row>
    <row r="123" spans="1:6" x14ac:dyDescent="0.25">
      <c r="A123" s="1" t="s">
        <v>118</v>
      </c>
      <c r="B123" s="8">
        <v>169377</v>
      </c>
      <c r="C123" s="8">
        <v>220</v>
      </c>
      <c r="D123" s="9">
        <f>(Tabulka3[[#This Row],[Počet obyvatel žijících na území bez ÚPD]]/Tabulka3[[#This Row],[Počet obyvatel celkem]])*100</f>
        <v>0.12988776516292058</v>
      </c>
      <c r="E123" s="9">
        <f>100-Tabulka3[[#This Row],[Podíl bez ÚPD]]</f>
        <v>99.87011223483708</v>
      </c>
      <c r="F123">
        <v>6</v>
      </c>
    </row>
    <row r="124" spans="1:6" x14ac:dyDescent="0.25">
      <c r="A124" s="1" t="s">
        <v>119</v>
      </c>
      <c r="B124" s="8">
        <v>98510</v>
      </c>
      <c r="C124" s="8">
        <v>265</v>
      </c>
      <c r="D124" s="9">
        <f>(Tabulka3[[#This Row],[Počet obyvatel žijících na území bez ÚPD]]/Tabulka3[[#This Row],[Počet obyvatel celkem]])*100</f>
        <v>0.26900822251548068</v>
      </c>
      <c r="E124" s="9">
        <f>100-Tabulka3[[#This Row],[Podíl bez ÚPD]]</f>
        <v>99.730991777484519</v>
      </c>
      <c r="F124">
        <v>6</v>
      </c>
    </row>
    <row r="125" spans="1:6" x14ac:dyDescent="0.25">
      <c r="A125" s="1" t="s">
        <v>120</v>
      </c>
      <c r="B125" s="8">
        <v>36183</v>
      </c>
      <c r="C125" s="8">
        <v>0</v>
      </c>
      <c r="D125" s="9">
        <f>(Tabulka3[[#This Row],[Počet obyvatel žijících na území bez ÚPD]]/Tabulka3[[#This Row],[Počet obyvatel celkem]])*100</f>
        <v>0</v>
      </c>
      <c r="E125" s="9">
        <f>100-Tabulka3[[#This Row],[Podíl bez ÚPD]]</f>
        <v>100</v>
      </c>
      <c r="F125">
        <v>7</v>
      </c>
    </row>
    <row r="126" spans="1:6" x14ac:dyDescent="0.25">
      <c r="A126" s="1" t="s">
        <v>121</v>
      </c>
      <c r="B126" s="8">
        <v>313857</v>
      </c>
      <c r="C126" s="8">
        <v>0</v>
      </c>
      <c r="D126" s="9">
        <f>(Tabulka3[[#This Row],[Počet obyvatel žijících na území bez ÚPD]]/Tabulka3[[#This Row],[Počet obyvatel celkem]])*100</f>
        <v>0</v>
      </c>
      <c r="E126" s="9">
        <f>100-Tabulka3[[#This Row],[Podíl bez ÚPD]]</f>
        <v>100</v>
      </c>
      <c r="F126">
        <v>7</v>
      </c>
    </row>
    <row r="127" spans="1:6" x14ac:dyDescent="0.25">
      <c r="A127" s="1" t="s">
        <v>122</v>
      </c>
      <c r="B127" s="8">
        <v>26865</v>
      </c>
      <c r="C127" s="8">
        <v>0</v>
      </c>
      <c r="D127" s="9">
        <f>(Tabulka3[[#This Row],[Počet obyvatel žijících na území bez ÚPD]]/Tabulka3[[#This Row],[Počet obyvatel celkem]])*100</f>
        <v>0</v>
      </c>
      <c r="E127" s="9">
        <f>100-Tabulka3[[#This Row],[Podíl bez ÚPD]]</f>
        <v>100</v>
      </c>
      <c r="F127">
        <v>7</v>
      </c>
    </row>
    <row r="128" spans="1:6" x14ac:dyDescent="0.25">
      <c r="A128" s="1" t="s">
        <v>123</v>
      </c>
      <c r="B128" s="8">
        <v>32962</v>
      </c>
      <c r="C128" s="8">
        <v>0</v>
      </c>
      <c r="D128" s="9">
        <f>(Tabulka3[[#This Row],[Počet obyvatel žijících na území bez ÚPD]]/Tabulka3[[#This Row],[Počet obyvatel celkem]])*100</f>
        <v>0</v>
      </c>
      <c r="E128" s="9">
        <f>100-Tabulka3[[#This Row],[Podíl bez ÚPD]]</f>
        <v>100</v>
      </c>
      <c r="F128">
        <v>7</v>
      </c>
    </row>
    <row r="129" spans="1:6" x14ac:dyDescent="0.25">
      <c r="A129" s="1" t="s">
        <v>124</v>
      </c>
      <c r="B129" s="8">
        <v>9083</v>
      </c>
      <c r="C129" s="8">
        <v>0</v>
      </c>
      <c r="D129" s="9">
        <f>(Tabulka3[[#This Row],[Počet obyvatel žijících na území bez ÚPD]]/Tabulka3[[#This Row],[Počet obyvatel celkem]])*100</f>
        <v>0</v>
      </c>
      <c r="E129" s="9">
        <f>100-Tabulka3[[#This Row],[Podíl bez ÚPD]]</f>
        <v>100</v>
      </c>
      <c r="F129">
        <v>7</v>
      </c>
    </row>
    <row r="130" spans="1:6" x14ac:dyDescent="0.25">
      <c r="A130" s="1" t="s">
        <v>125</v>
      </c>
      <c r="B130" s="8">
        <v>130165</v>
      </c>
      <c r="C130" s="8">
        <v>110</v>
      </c>
      <c r="D130" s="9">
        <f>(Tabulka3[[#This Row],[Počet obyvatel žijících na území bez ÚPD]]/Tabulka3[[#This Row],[Počet obyvatel celkem]])*100</f>
        <v>8.4508124303768306E-2</v>
      </c>
      <c r="E130" s="9">
        <f>100-Tabulka3[[#This Row],[Podíl bez ÚPD]]</f>
        <v>99.915491875696233</v>
      </c>
      <c r="F130">
        <v>6</v>
      </c>
    </row>
    <row r="131" spans="1:6" x14ac:dyDescent="0.25">
      <c r="A131" s="1" t="s">
        <v>126</v>
      </c>
      <c r="B131" s="8">
        <v>43962</v>
      </c>
      <c r="C131" s="8">
        <v>574</v>
      </c>
      <c r="D131" s="9">
        <f>(Tabulka3[[#This Row],[Počet obyvatel žijících na území bez ÚPD]]/Tabulka3[[#This Row],[Počet obyvatel celkem]])*100</f>
        <v>1.3056730812974844</v>
      </c>
      <c r="E131" s="9">
        <f>100-Tabulka3[[#This Row],[Podíl bez ÚPD]]</f>
        <v>98.694326918702515</v>
      </c>
      <c r="F131">
        <v>6</v>
      </c>
    </row>
    <row r="132" spans="1:6" x14ac:dyDescent="0.25">
      <c r="A132" s="1" t="s">
        <v>127</v>
      </c>
      <c r="B132" s="8">
        <v>52432</v>
      </c>
      <c r="C132" s="8">
        <v>366</v>
      </c>
      <c r="D132" s="9">
        <f>(Tabulka3[[#This Row],[Počet obyvatel žijících na území bez ÚPD]]/Tabulka3[[#This Row],[Počet obyvatel celkem]])*100</f>
        <v>0.69804699420201399</v>
      </c>
      <c r="E132" s="9">
        <f>100-Tabulka3[[#This Row],[Podíl bez ÚPD]]</f>
        <v>99.301953005797984</v>
      </c>
      <c r="F132">
        <v>6</v>
      </c>
    </row>
    <row r="133" spans="1:6" x14ac:dyDescent="0.25">
      <c r="A133" s="1" t="s">
        <v>128</v>
      </c>
      <c r="B133" s="8">
        <v>193858</v>
      </c>
      <c r="C133" s="8">
        <v>0</v>
      </c>
      <c r="D133" s="9">
        <f>(Tabulka3[[#This Row],[Počet obyvatel žijících na území bez ÚPD]]/Tabulka3[[#This Row],[Počet obyvatel celkem]])*100</f>
        <v>0</v>
      </c>
      <c r="E133" s="9">
        <f>100-Tabulka3[[#This Row],[Podíl bez ÚPD]]</f>
        <v>100</v>
      </c>
      <c r="F133">
        <v>7</v>
      </c>
    </row>
    <row r="134" spans="1:6" x14ac:dyDescent="0.25">
      <c r="A134" s="1" t="s">
        <v>129</v>
      </c>
      <c r="B134" s="8">
        <v>15591</v>
      </c>
      <c r="C134" s="8">
        <v>0</v>
      </c>
      <c r="D134" s="9">
        <f>(Tabulka3[[#This Row],[Počet obyvatel žijících na území bez ÚPD]]/Tabulka3[[#This Row],[Počet obyvatel celkem]])*100</f>
        <v>0</v>
      </c>
      <c r="E134" s="9">
        <f>100-Tabulka3[[#This Row],[Podíl bez ÚPD]]</f>
        <v>100</v>
      </c>
      <c r="F134">
        <v>7</v>
      </c>
    </row>
    <row r="135" spans="1:6" x14ac:dyDescent="0.25">
      <c r="A135" s="1" t="s">
        <v>130</v>
      </c>
      <c r="B135" s="8">
        <v>31571</v>
      </c>
      <c r="C135" s="8">
        <v>2141</v>
      </c>
      <c r="D135" s="9">
        <f>(Tabulka3[[#This Row],[Počet obyvatel žijících na území bez ÚPD]]/Tabulka3[[#This Row],[Počet obyvatel celkem]])*100</f>
        <v>6.7815400209052603</v>
      </c>
      <c r="E135" s="9">
        <f>100-Tabulka3[[#This Row],[Podíl bez ÚPD]]</f>
        <v>93.218459979094746</v>
      </c>
      <c r="F135">
        <v>4</v>
      </c>
    </row>
    <row r="136" spans="1:6" x14ac:dyDescent="0.25">
      <c r="A136" s="1" t="s">
        <v>131</v>
      </c>
      <c r="B136" s="6">
        <v>14730</v>
      </c>
      <c r="C136" s="8">
        <v>0</v>
      </c>
      <c r="D136" s="9">
        <f>(Tabulka3[[#This Row],[Počet obyvatel žijících na území bez ÚPD]]/Tabulka3[[#This Row],[Počet obyvatel celkem]])*100</f>
        <v>0</v>
      </c>
      <c r="E136" s="9">
        <f>100-Tabulka3[[#This Row],[Podíl bez ÚPD]]</f>
        <v>100</v>
      </c>
      <c r="F136">
        <v>7</v>
      </c>
    </row>
    <row r="137" spans="1:6" x14ac:dyDescent="0.25">
      <c r="A137" s="1" t="s">
        <v>132</v>
      </c>
      <c r="B137" s="6">
        <v>19080</v>
      </c>
      <c r="C137" s="8">
        <v>0</v>
      </c>
      <c r="D137" s="9">
        <f>(Tabulka3[[#This Row],[Počet obyvatel žijících na území bez ÚPD]]/Tabulka3[[#This Row],[Počet obyvatel celkem]])*100</f>
        <v>0</v>
      </c>
      <c r="E137" s="9">
        <f>100-Tabulka3[[#This Row],[Podíl bez ÚPD]]</f>
        <v>100</v>
      </c>
      <c r="F137">
        <v>7</v>
      </c>
    </row>
    <row r="138" spans="1:6" x14ac:dyDescent="0.25">
      <c r="A138" s="1" t="s">
        <v>133</v>
      </c>
      <c r="B138" s="8">
        <v>32413</v>
      </c>
      <c r="C138" s="8">
        <v>389</v>
      </c>
      <c r="D138" s="9">
        <f>(Tabulka3[[#This Row],[Počet obyvatel žijících na území bez ÚPD]]/Tabulka3[[#This Row],[Počet obyvatel celkem]])*100</f>
        <v>1.2001357480023447</v>
      </c>
      <c r="E138" s="9">
        <f>100-Tabulka3[[#This Row],[Podíl bez ÚPD]]</f>
        <v>98.799864251997661</v>
      </c>
      <c r="F138">
        <v>6</v>
      </c>
    </row>
    <row r="139" spans="1:6" x14ac:dyDescent="0.25">
      <c r="A139" s="1" t="s">
        <v>134</v>
      </c>
      <c r="B139" s="8">
        <v>96216</v>
      </c>
      <c r="C139" s="8">
        <v>392</v>
      </c>
      <c r="D139" s="9">
        <f>(Tabulka3[[#This Row],[Počet obyvatel žijících na území bez ÚPD]]/Tabulka3[[#This Row],[Počet obyvatel celkem]])*100</f>
        <v>0.40741664588010307</v>
      </c>
      <c r="E139" s="9">
        <f>100-Tabulka3[[#This Row],[Podíl bez ÚPD]]</f>
        <v>99.592583354119895</v>
      </c>
      <c r="F139">
        <v>6</v>
      </c>
    </row>
    <row r="140" spans="1:6" x14ac:dyDescent="0.25">
      <c r="A140" s="1" t="s">
        <v>135</v>
      </c>
      <c r="B140" s="8">
        <v>25035</v>
      </c>
      <c r="C140" s="8">
        <v>203</v>
      </c>
      <c r="D140" s="9">
        <f>(Tabulka3[[#This Row],[Počet obyvatel žijících na území bez ÚPD]]/Tabulka3[[#This Row],[Počet obyvatel celkem]])*100</f>
        <v>0.81086478929498707</v>
      </c>
      <c r="E140" s="9">
        <f>100-Tabulka3[[#This Row],[Podíl bez ÚPD]]</f>
        <v>99.189135210705018</v>
      </c>
      <c r="F140">
        <v>6</v>
      </c>
    </row>
    <row r="141" spans="1:6" x14ac:dyDescent="0.25">
      <c r="A141" s="1" t="s">
        <v>136</v>
      </c>
      <c r="B141" s="8">
        <v>76610</v>
      </c>
      <c r="C141" s="8">
        <v>0</v>
      </c>
      <c r="D141" s="9">
        <f>(Tabulka3[[#This Row],[Počet obyvatel žijících na území bez ÚPD]]/Tabulka3[[#This Row],[Počet obyvatel celkem]])*100</f>
        <v>0</v>
      </c>
      <c r="E141" s="9">
        <f>100-Tabulka3[[#This Row],[Podíl bez ÚPD]]</f>
        <v>100</v>
      </c>
      <c r="F141">
        <v>7</v>
      </c>
    </row>
    <row r="142" spans="1:6" x14ac:dyDescent="0.25">
      <c r="A142" s="1" t="s">
        <v>137</v>
      </c>
      <c r="B142" s="8">
        <v>22206</v>
      </c>
      <c r="C142" s="8">
        <v>73</v>
      </c>
      <c r="D142" s="9">
        <f>(Tabulka3[[#This Row],[Počet obyvatel žijících na území bez ÚPD]]/Tabulka3[[#This Row],[Počet obyvatel celkem]])*100</f>
        <v>0.32873998018553546</v>
      </c>
      <c r="E142" s="9">
        <f>100-Tabulka3[[#This Row],[Podíl bez ÚPD]]</f>
        <v>99.671260019814468</v>
      </c>
      <c r="F142">
        <v>6</v>
      </c>
    </row>
    <row r="143" spans="1:6" x14ac:dyDescent="0.25">
      <c r="A143" s="1" t="s">
        <v>138</v>
      </c>
      <c r="B143" s="8">
        <v>69462</v>
      </c>
      <c r="C143" s="8">
        <v>1568</v>
      </c>
      <c r="D143" s="9">
        <f>(Tabulka3[[#This Row],[Počet obyvatel žijících na území bez ÚPD]]/Tabulka3[[#This Row],[Počet obyvatel celkem]])*100</f>
        <v>2.2573493420863207</v>
      </c>
      <c r="E143" s="9">
        <f>100-Tabulka3[[#This Row],[Podíl bez ÚPD]]</f>
        <v>97.742650657913686</v>
      </c>
      <c r="F143">
        <v>6</v>
      </c>
    </row>
    <row r="144" spans="1:6" x14ac:dyDescent="0.25">
      <c r="A144" s="1" t="s">
        <v>139</v>
      </c>
      <c r="B144" s="8">
        <v>55185</v>
      </c>
      <c r="C144" s="8">
        <v>3746</v>
      </c>
      <c r="D144" s="9">
        <f>(Tabulka3[[#This Row],[Počet obyvatel žijících na území bez ÚPD]]/Tabulka3[[#This Row],[Počet obyvatel celkem]])*100</f>
        <v>6.7880764700552678</v>
      </c>
      <c r="E144" s="9">
        <f>100-Tabulka3[[#This Row],[Podíl bez ÚPD]]</f>
        <v>93.211923529944727</v>
      </c>
      <c r="F144">
        <v>4</v>
      </c>
    </row>
    <row r="145" spans="1:6" x14ac:dyDescent="0.25">
      <c r="A145" s="1" t="s">
        <v>140</v>
      </c>
      <c r="B145" s="8">
        <v>48809</v>
      </c>
      <c r="C145" s="8">
        <v>1891</v>
      </c>
      <c r="D145" s="9">
        <f>(Tabulka3[[#This Row],[Počet obyvatel žijících na území bez ÚPD]]/Tabulka3[[#This Row],[Počet obyvatel celkem]])*100</f>
        <v>3.8742854801368596</v>
      </c>
      <c r="E145" s="9">
        <f>100-Tabulka3[[#This Row],[Podíl bez ÚPD]]</f>
        <v>96.125714519863138</v>
      </c>
      <c r="F145">
        <v>5</v>
      </c>
    </row>
    <row r="146" spans="1:6" x14ac:dyDescent="0.25">
      <c r="A146" s="1" t="s">
        <v>141</v>
      </c>
      <c r="B146" s="8">
        <v>26565</v>
      </c>
      <c r="C146" s="8">
        <v>0</v>
      </c>
      <c r="D146" s="9">
        <f>(Tabulka3[[#This Row],[Počet obyvatel žijících na území bez ÚPD]]/Tabulka3[[#This Row],[Počet obyvatel celkem]])*100</f>
        <v>0</v>
      </c>
      <c r="E146" s="9">
        <f>100-Tabulka3[[#This Row],[Podíl bez ÚPD]]</f>
        <v>100</v>
      </c>
      <c r="F146">
        <v>7</v>
      </c>
    </row>
    <row r="147" spans="1:6" x14ac:dyDescent="0.25">
      <c r="A147" s="1" t="s">
        <v>142</v>
      </c>
      <c r="B147" s="8">
        <v>32469</v>
      </c>
      <c r="C147" s="8">
        <v>0</v>
      </c>
      <c r="D147" s="9">
        <f>(Tabulka3[[#This Row],[Počet obyvatel žijících na území bez ÚPD]]/Tabulka3[[#This Row],[Počet obyvatel celkem]])*100</f>
        <v>0</v>
      </c>
      <c r="E147" s="9">
        <f>100-Tabulka3[[#This Row],[Podíl bez ÚPD]]</f>
        <v>100</v>
      </c>
      <c r="F147">
        <v>7</v>
      </c>
    </row>
    <row r="148" spans="1:6" x14ac:dyDescent="0.25">
      <c r="A148" s="1" t="s">
        <v>143</v>
      </c>
      <c r="B148" s="8">
        <v>34082</v>
      </c>
      <c r="C148" s="8">
        <v>0</v>
      </c>
      <c r="D148" s="9">
        <f>(Tabulka3[[#This Row],[Počet obyvatel žijících na území bez ÚPD]]/Tabulka3[[#This Row],[Počet obyvatel celkem]])*100</f>
        <v>0</v>
      </c>
      <c r="E148" s="9">
        <f>100-Tabulka3[[#This Row],[Podíl bez ÚPD]]</f>
        <v>100</v>
      </c>
      <c r="F148">
        <v>7</v>
      </c>
    </row>
    <row r="149" spans="1:6" x14ac:dyDescent="0.25">
      <c r="A149" s="1" t="s">
        <v>144</v>
      </c>
      <c r="B149" s="8">
        <v>31229</v>
      </c>
      <c r="C149" s="8">
        <v>0</v>
      </c>
      <c r="D149" s="9">
        <f>(Tabulka3[[#This Row],[Počet obyvatel žijících na území bez ÚPD]]/Tabulka3[[#This Row],[Počet obyvatel celkem]])*100</f>
        <v>0</v>
      </c>
      <c r="E149" s="9">
        <f>100-Tabulka3[[#This Row],[Podíl bez ÚPD]]</f>
        <v>100</v>
      </c>
      <c r="F149">
        <v>7</v>
      </c>
    </row>
    <row r="150" spans="1:6" x14ac:dyDescent="0.25">
      <c r="A150" s="1" t="s">
        <v>145</v>
      </c>
      <c r="B150" s="8">
        <v>33310</v>
      </c>
      <c r="C150" s="8">
        <v>0</v>
      </c>
      <c r="D150" s="9">
        <f>(Tabulka3[[#This Row],[Počet obyvatel žijících na území bez ÚPD]]/Tabulka3[[#This Row],[Počet obyvatel celkem]])*100</f>
        <v>0</v>
      </c>
      <c r="E150" s="9">
        <f>100-Tabulka3[[#This Row],[Podíl bez ÚPD]]</f>
        <v>100</v>
      </c>
      <c r="F150">
        <v>7</v>
      </c>
    </row>
    <row r="151" spans="1:6" x14ac:dyDescent="0.25">
      <c r="A151" s="1" t="s">
        <v>146</v>
      </c>
      <c r="B151" s="8">
        <v>14193</v>
      </c>
      <c r="C151" s="8">
        <v>463</v>
      </c>
      <c r="D151" s="9">
        <f>(Tabulka3[[#This Row],[Počet obyvatel žijících na území bez ÚPD]]/Tabulka3[[#This Row],[Počet obyvatel celkem]])*100</f>
        <v>3.262171492989502</v>
      </c>
      <c r="E151" s="9">
        <f>100-Tabulka3[[#This Row],[Podíl bez ÚPD]]</f>
        <v>96.737828507010505</v>
      </c>
      <c r="F151">
        <v>5</v>
      </c>
    </row>
    <row r="152" spans="1:6" x14ac:dyDescent="0.25">
      <c r="A152" s="1" t="s">
        <v>147</v>
      </c>
      <c r="B152" s="8">
        <v>77258</v>
      </c>
      <c r="C152" s="8">
        <v>4325</v>
      </c>
      <c r="D152" s="9">
        <f>(Tabulka3[[#This Row],[Počet obyvatel žijících na území bez ÚPD]]/Tabulka3[[#This Row],[Počet obyvatel celkem]])*100</f>
        <v>5.5981257604390482</v>
      </c>
      <c r="E152" s="9">
        <f>100-Tabulka3[[#This Row],[Podíl bez ÚPD]]</f>
        <v>94.401874239560954</v>
      </c>
      <c r="F152">
        <v>5</v>
      </c>
    </row>
    <row r="153" spans="1:6" x14ac:dyDescent="0.25">
      <c r="A153" s="1" t="s">
        <v>148</v>
      </c>
      <c r="B153" s="8">
        <v>21782</v>
      </c>
      <c r="C153" s="8">
        <v>968</v>
      </c>
      <c r="D153" s="9">
        <f>(Tabulka3[[#This Row],[Počet obyvatel žijících na území bez ÚPD]]/Tabulka3[[#This Row],[Počet obyvatel celkem]])*100</f>
        <v>4.4440363602974928</v>
      </c>
      <c r="E153" s="9">
        <f>100-Tabulka3[[#This Row],[Podíl bez ÚPD]]</f>
        <v>95.555963639702512</v>
      </c>
      <c r="F153">
        <v>5</v>
      </c>
    </row>
    <row r="154" spans="1:6" x14ac:dyDescent="0.25">
      <c r="A154" s="1" t="s">
        <v>149</v>
      </c>
      <c r="B154" s="8">
        <v>24736</v>
      </c>
      <c r="C154" s="8">
        <v>241</v>
      </c>
      <c r="D154" s="9">
        <f>(Tabulka3[[#This Row],[Počet obyvatel žijících na území bez ÚPD]]/Tabulka3[[#This Row],[Počet obyvatel celkem]])*100</f>
        <v>0.97428848641655885</v>
      </c>
      <c r="E154" s="9">
        <f>100-Tabulka3[[#This Row],[Podíl bez ÚPD]]</f>
        <v>99.025711513583445</v>
      </c>
      <c r="F154">
        <v>6</v>
      </c>
    </row>
    <row r="155" spans="1:6" x14ac:dyDescent="0.25">
      <c r="A155" s="1" t="s">
        <v>150</v>
      </c>
      <c r="B155" s="8">
        <v>40702</v>
      </c>
      <c r="C155" s="8">
        <v>1462</v>
      </c>
      <c r="D155" s="9">
        <f>(Tabulka3[[#This Row],[Počet obyvatel žijících na území bez ÚPD]]/Tabulka3[[#This Row],[Počet obyvatel celkem]])*100</f>
        <v>3.5919610829934645</v>
      </c>
      <c r="E155" s="9">
        <f>100-Tabulka3[[#This Row],[Podíl bez ÚPD]]</f>
        <v>96.408038917006536</v>
      </c>
      <c r="F155">
        <v>5</v>
      </c>
    </row>
    <row r="156" spans="1:6" x14ac:dyDescent="0.25">
      <c r="A156" s="1" t="s">
        <v>151</v>
      </c>
      <c r="B156" s="8">
        <v>24199</v>
      </c>
      <c r="C156" s="8">
        <v>720</v>
      </c>
      <c r="D156" s="9">
        <f>(Tabulka3[[#This Row],[Počet obyvatel žijících na území bez ÚPD]]/Tabulka3[[#This Row],[Počet obyvatel celkem]])*100</f>
        <v>2.9753295590726889</v>
      </c>
      <c r="E156" s="9">
        <f>100-Tabulka3[[#This Row],[Podíl bez ÚPD]]</f>
        <v>97.024670440927309</v>
      </c>
      <c r="F156">
        <v>6</v>
      </c>
    </row>
    <row r="157" spans="1:6" x14ac:dyDescent="0.25">
      <c r="A157" s="1" t="s">
        <v>152</v>
      </c>
      <c r="B157" s="8">
        <v>21554</v>
      </c>
      <c r="C157" s="8">
        <v>0</v>
      </c>
      <c r="D157" s="9">
        <f>(Tabulka3[[#This Row],[Počet obyvatel žijících na území bez ÚPD]]/Tabulka3[[#This Row],[Počet obyvatel celkem]])*100</f>
        <v>0</v>
      </c>
      <c r="E157" s="9">
        <f>100-Tabulka3[[#This Row],[Podíl bez ÚPD]]</f>
        <v>100</v>
      </c>
      <c r="F157">
        <v>7</v>
      </c>
    </row>
    <row r="158" spans="1:6" x14ac:dyDescent="0.25">
      <c r="A158" s="1" t="s">
        <v>153</v>
      </c>
      <c r="B158" s="8">
        <v>71776</v>
      </c>
      <c r="C158" s="8">
        <v>360</v>
      </c>
      <c r="D158" s="9">
        <f>(Tabulka3[[#This Row],[Počet obyvatel žijících na území bez ÚPD]]/Tabulka3[[#This Row],[Počet obyvatel celkem]])*100</f>
        <v>0.50156041016495767</v>
      </c>
      <c r="E158" s="9">
        <f>100-Tabulka3[[#This Row],[Podíl bez ÚPD]]</f>
        <v>99.498439589835044</v>
      </c>
      <c r="F158">
        <v>6</v>
      </c>
    </row>
    <row r="159" spans="1:6" x14ac:dyDescent="0.25">
      <c r="A159" s="1" t="s">
        <v>154</v>
      </c>
      <c r="B159" s="8">
        <v>23998</v>
      </c>
      <c r="C159" s="8">
        <v>3455</v>
      </c>
      <c r="D159" s="9">
        <f>(Tabulka3[[#This Row],[Počet obyvatel žijících na území bez ÚPD]]/Tabulka3[[#This Row],[Počet obyvatel celkem]])*100</f>
        <v>14.397033086090508</v>
      </c>
      <c r="E159" s="9">
        <f>100-Tabulka3[[#This Row],[Podíl bez ÚPD]]</f>
        <v>85.602966913909498</v>
      </c>
      <c r="F159">
        <v>2</v>
      </c>
    </row>
    <row r="160" spans="1:6" x14ac:dyDescent="0.25">
      <c r="A160" s="1" t="s">
        <v>155</v>
      </c>
      <c r="B160" s="8">
        <v>44156</v>
      </c>
      <c r="C160" s="8">
        <v>94</v>
      </c>
      <c r="D160" s="9">
        <f>(Tabulka3[[#This Row],[Počet obyvatel žijících na území bez ÚPD]]/Tabulka3[[#This Row],[Počet obyvatel celkem]])*100</f>
        <v>0.2128816015943473</v>
      </c>
      <c r="E160" s="9">
        <f>100-Tabulka3[[#This Row],[Podíl bez ÚPD]]</f>
        <v>99.787118398405653</v>
      </c>
      <c r="F160">
        <v>6</v>
      </c>
    </row>
    <row r="161" spans="1:6" x14ac:dyDescent="0.25">
      <c r="A161" s="1" t="s">
        <v>156</v>
      </c>
      <c r="B161" s="8">
        <v>16552</v>
      </c>
      <c r="C161" s="8">
        <v>0</v>
      </c>
      <c r="D161" s="9">
        <f>(Tabulka3[[#This Row],[Počet obyvatel žijících na území bez ÚPD]]/Tabulka3[[#This Row],[Počet obyvatel celkem]])*100</f>
        <v>0</v>
      </c>
      <c r="E161" s="9">
        <f>100-Tabulka3[[#This Row],[Podíl bez ÚPD]]</f>
        <v>100</v>
      </c>
      <c r="F161">
        <v>7</v>
      </c>
    </row>
    <row r="162" spans="1:6" x14ac:dyDescent="0.25">
      <c r="A162" s="1" t="s">
        <v>157</v>
      </c>
      <c r="B162" s="8">
        <v>23141</v>
      </c>
      <c r="C162" s="8">
        <v>1461</v>
      </c>
      <c r="D162" s="9">
        <f>(Tabulka3[[#This Row],[Počet obyvatel žijících na území bez ÚPD]]/Tabulka3[[#This Row],[Počet obyvatel celkem]])*100</f>
        <v>6.313469599412298</v>
      </c>
      <c r="E162" s="9">
        <f>100-Tabulka3[[#This Row],[Podíl bez ÚPD]]</f>
        <v>93.686530400587699</v>
      </c>
      <c r="F162">
        <v>5</v>
      </c>
    </row>
    <row r="163" spans="1:6" x14ac:dyDescent="0.25">
      <c r="A163" s="1" t="s">
        <v>158</v>
      </c>
      <c r="B163" s="8">
        <v>19902</v>
      </c>
      <c r="C163" s="8">
        <v>864</v>
      </c>
      <c r="D163" s="9">
        <f>(Tabulka3[[#This Row],[Počet obyvatel žijících na území bez ÚPD]]/Tabulka3[[#This Row],[Počet obyvatel celkem]])*100</f>
        <v>4.341272233946337</v>
      </c>
      <c r="E163" s="9">
        <f>100-Tabulka3[[#This Row],[Podíl bez ÚPD]]</f>
        <v>95.658727766053659</v>
      </c>
      <c r="F163">
        <v>5</v>
      </c>
    </row>
    <row r="164" spans="1:6" x14ac:dyDescent="0.25">
      <c r="A164" s="1" t="s">
        <v>159</v>
      </c>
      <c r="B164" s="8">
        <v>30246</v>
      </c>
      <c r="C164" s="8">
        <v>0</v>
      </c>
      <c r="D164" s="9">
        <f>(Tabulka3[[#This Row],[Počet obyvatel žijících na území bez ÚPD]]/Tabulka3[[#This Row],[Počet obyvatel celkem]])*100</f>
        <v>0</v>
      </c>
      <c r="E164" s="9">
        <f>100-Tabulka3[[#This Row],[Podíl bez ÚPD]]</f>
        <v>100</v>
      </c>
      <c r="F164">
        <v>7</v>
      </c>
    </row>
    <row r="165" spans="1:6" x14ac:dyDescent="0.25">
      <c r="A165" s="1" t="s">
        <v>160</v>
      </c>
      <c r="B165" s="8">
        <v>71643</v>
      </c>
      <c r="C165" s="8">
        <v>2187</v>
      </c>
      <c r="D165" s="9">
        <f>(Tabulka3[[#This Row],[Počet obyvatel žijících na území bez ÚPD]]/Tabulka3[[#This Row],[Počet obyvatel celkem]])*100</f>
        <v>3.0526359867677231</v>
      </c>
      <c r="E165" s="9">
        <f>100-Tabulka3[[#This Row],[Podíl bez ÚPD]]</f>
        <v>96.947364013232274</v>
      </c>
      <c r="F165">
        <v>6</v>
      </c>
    </row>
    <row r="166" spans="1:6" x14ac:dyDescent="0.25">
      <c r="A166" s="1" t="s">
        <v>161</v>
      </c>
      <c r="B166" s="8">
        <v>23295</v>
      </c>
      <c r="C166" s="8">
        <v>0</v>
      </c>
      <c r="D166" s="9">
        <f>(Tabulka3[[#This Row],[Počet obyvatel žijících na území bez ÚPD]]/Tabulka3[[#This Row],[Počet obyvatel celkem]])*100</f>
        <v>0</v>
      </c>
      <c r="E166" s="9">
        <f>100-Tabulka3[[#This Row],[Podíl bez ÚPD]]</f>
        <v>100</v>
      </c>
      <c r="F166">
        <v>7</v>
      </c>
    </row>
    <row r="167" spans="1:6" x14ac:dyDescent="0.25">
      <c r="A167" s="1" t="s">
        <v>162</v>
      </c>
      <c r="B167" s="8">
        <v>66016</v>
      </c>
      <c r="C167" s="8">
        <v>1310</v>
      </c>
      <c r="D167" s="9">
        <f>(Tabulka3[[#This Row],[Počet obyvatel žijících na území bez ÚPD]]/Tabulka3[[#This Row],[Počet obyvatel celkem]])*100</f>
        <v>1.9843674260785265</v>
      </c>
      <c r="E167" s="9">
        <f>100-Tabulka3[[#This Row],[Podíl bez ÚPD]]</f>
        <v>98.015632573921479</v>
      </c>
      <c r="F167">
        <v>6</v>
      </c>
    </row>
    <row r="168" spans="1:6" x14ac:dyDescent="0.25">
      <c r="A168" s="1" t="s">
        <v>163</v>
      </c>
      <c r="B168" s="8">
        <v>78640</v>
      </c>
      <c r="C168" s="8">
        <v>3430</v>
      </c>
      <c r="D168" s="9">
        <f>(Tabulka3[[#This Row],[Počet obyvatel žijících na území bez ÚPD]]/Tabulka3[[#This Row],[Počet obyvatel celkem]])*100</f>
        <v>4.3616480162767042</v>
      </c>
      <c r="E168" s="9">
        <f>100-Tabulka3[[#This Row],[Podíl bez ÚPD]]</f>
        <v>95.638351983723297</v>
      </c>
      <c r="F168">
        <v>5</v>
      </c>
    </row>
    <row r="169" spans="1:6" x14ac:dyDescent="0.25">
      <c r="A169" s="1" t="s">
        <v>164</v>
      </c>
      <c r="B169" s="8">
        <v>35660</v>
      </c>
      <c r="C169" s="8">
        <v>0</v>
      </c>
      <c r="D169" s="9">
        <f>(Tabulka3[[#This Row],[Počet obyvatel žijících na území bez ÚPD]]/Tabulka3[[#This Row],[Počet obyvatel celkem]])*100</f>
        <v>0</v>
      </c>
      <c r="E169" s="9">
        <f>100-Tabulka3[[#This Row],[Podíl bez ÚPD]]</f>
        <v>100</v>
      </c>
      <c r="F169">
        <v>7</v>
      </c>
    </row>
    <row r="170" spans="1:6" x14ac:dyDescent="0.25">
      <c r="A170" s="1" t="s">
        <v>165</v>
      </c>
      <c r="B170" s="8">
        <v>19653</v>
      </c>
      <c r="C170" s="8">
        <v>0</v>
      </c>
      <c r="D170" s="9">
        <f>(Tabulka3[[#This Row],[Počet obyvatel žijících na území bez ÚPD]]/Tabulka3[[#This Row],[Počet obyvatel celkem]])*100</f>
        <v>0</v>
      </c>
      <c r="E170" s="9">
        <f>100-Tabulka3[[#This Row],[Podíl bez ÚPD]]</f>
        <v>100</v>
      </c>
      <c r="F170">
        <v>7</v>
      </c>
    </row>
    <row r="171" spans="1:6" x14ac:dyDescent="0.25">
      <c r="A171" s="1" t="s">
        <v>166</v>
      </c>
      <c r="B171" s="8">
        <v>12542</v>
      </c>
      <c r="C171" s="8">
        <v>1555</v>
      </c>
      <c r="D171" s="9">
        <f>(Tabulka3[[#This Row],[Počet obyvatel žijících na území bez ÚPD]]/Tabulka3[[#This Row],[Počet obyvatel celkem]])*100</f>
        <v>12.398341572317015</v>
      </c>
      <c r="E171" s="9">
        <f>100-Tabulka3[[#This Row],[Podíl bez ÚPD]]</f>
        <v>87.601658427682992</v>
      </c>
      <c r="F171">
        <v>3</v>
      </c>
    </row>
    <row r="172" spans="1:6" x14ac:dyDescent="0.25">
      <c r="A172" s="1" t="s">
        <v>167</v>
      </c>
      <c r="B172" s="8">
        <v>103729</v>
      </c>
      <c r="C172" s="8">
        <v>0</v>
      </c>
      <c r="D172" s="9">
        <f>(Tabulka3[[#This Row],[Počet obyvatel žijících na území bez ÚPD]]/Tabulka3[[#This Row],[Počet obyvatel celkem]])*100</f>
        <v>0</v>
      </c>
      <c r="E172" s="9">
        <f>100-Tabulka3[[#This Row],[Podíl bez ÚPD]]</f>
        <v>100</v>
      </c>
      <c r="F172">
        <v>7</v>
      </c>
    </row>
    <row r="173" spans="1:6" x14ac:dyDescent="0.25">
      <c r="A173" s="1" t="s">
        <v>168</v>
      </c>
      <c r="B173" s="8">
        <v>31828</v>
      </c>
      <c r="C173" s="8">
        <v>182</v>
      </c>
      <c r="D173" s="9">
        <f>(Tabulka3[[#This Row],[Počet obyvatel žijících na území bez ÚPD]]/Tabulka3[[#This Row],[Počet obyvatel celkem]])*100</f>
        <v>0.57182355158979514</v>
      </c>
      <c r="E173" s="9">
        <f>100-Tabulka3[[#This Row],[Podíl bez ÚPD]]</f>
        <v>99.428176448410198</v>
      </c>
      <c r="F173">
        <v>6</v>
      </c>
    </row>
    <row r="174" spans="1:6" x14ac:dyDescent="0.25">
      <c r="A174" s="1" t="s">
        <v>169</v>
      </c>
      <c r="B174" s="8">
        <v>18925</v>
      </c>
      <c r="C174" s="8">
        <v>0</v>
      </c>
      <c r="D174" s="9">
        <f>(Tabulka3[[#This Row],[Počet obyvatel žijících na území bez ÚPD]]/Tabulka3[[#This Row],[Počet obyvatel celkem]])*100</f>
        <v>0</v>
      </c>
      <c r="E174" s="9">
        <f>100-Tabulka3[[#This Row],[Podíl bez ÚPD]]</f>
        <v>100</v>
      </c>
      <c r="F174">
        <v>7</v>
      </c>
    </row>
    <row r="175" spans="1:6" x14ac:dyDescent="0.25">
      <c r="A175" s="1" t="s">
        <v>170</v>
      </c>
      <c r="B175" s="8">
        <v>60863</v>
      </c>
      <c r="C175" s="8">
        <v>3516</v>
      </c>
      <c r="D175" s="9">
        <f>(Tabulka3[[#This Row],[Počet obyvatel žijících na území bez ÚPD]]/Tabulka3[[#This Row],[Počet obyvatel celkem]])*100</f>
        <v>5.7769087951629068</v>
      </c>
      <c r="E175" s="9">
        <f>100-Tabulka3[[#This Row],[Podíl bez ÚPD]]</f>
        <v>94.22309120483709</v>
      </c>
      <c r="F175">
        <v>5</v>
      </c>
    </row>
    <row r="176" spans="1:6" x14ac:dyDescent="0.25">
      <c r="A176" s="1" t="s">
        <v>171</v>
      </c>
      <c r="B176" s="8">
        <v>71915</v>
      </c>
      <c r="C176" s="8">
        <v>148</v>
      </c>
      <c r="D176" s="9">
        <f>(Tabulka3[[#This Row],[Počet obyvatel žijících na území bez ÚPD]]/Tabulka3[[#This Row],[Počet obyvatel celkem]])*100</f>
        <v>0.20579851213237849</v>
      </c>
      <c r="E176" s="9">
        <f>100-Tabulka3[[#This Row],[Podíl bez ÚPD]]</f>
        <v>99.794201487867625</v>
      </c>
      <c r="F176">
        <v>6</v>
      </c>
    </row>
    <row r="177" spans="1:6" x14ac:dyDescent="0.25">
      <c r="A177" s="1" t="s">
        <v>172</v>
      </c>
      <c r="B177" s="8">
        <v>23900</v>
      </c>
      <c r="C177" s="8">
        <v>75</v>
      </c>
      <c r="D177" s="9">
        <f>(Tabulka3[[#This Row],[Počet obyvatel žijících na území bez ÚPD]]/Tabulka3[[#This Row],[Počet obyvatel celkem]])*100</f>
        <v>0.31380753138075312</v>
      </c>
      <c r="E177" s="9">
        <f>100-Tabulka3[[#This Row],[Podíl bez ÚPD]]</f>
        <v>99.686192468619254</v>
      </c>
      <c r="F177">
        <v>6</v>
      </c>
    </row>
    <row r="178" spans="1:6" x14ac:dyDescent="0.25">
      <c r="A178" s="1" t="s">
        <v>173</v>
      </c>
      <c r="B178" s="8">
        <v>53037</v>
      </c>
      <c r="C178" s="8">
        <v>0</v>
      </c>
      <c r="D178" s="9">
        <f>(Tabulka3[[#This Row],[Počet obyvatel žijících na území bez ÚPD]]/Tabulka3[[#This Row],[Počet obyvatel celkem]])*100</f>
        <v>0</v>
      </c>
      <c r="E178" s="9">
        <f>100-Tabulka3[[#This Row],[Podíl bez ÚPD]]</f>
        <v>100</v>
      </c>
      <c r="F178">
        <v>7</v>
      </c>
    </row>
    <row r="179" spans="1:6" x14ac:dyDescent="0.25">
      <c r="A179" s="1" t="s">
        <v>174</v>
      </c>
      <c r="B179" s="10">
        <v>32558</v>
      </c>
      <c r="C179" s="8">
        <v>3601</v>
      </c>
      <c r="D179" s="9">
        <f>(Tabulka3[[#This Row],[Počet obyvatel žijících na území bez ÚPD]]/Tabulka3[[#This Row],[Počet obyvatel celkem]])*100</f>
        <v>11.060261686835801</v>
      </c>
      <c r="E179" s="9">
        <f>100-Tabulka3[[#This Row],[Podíl bez ÚPD]]</f>
        <v>88.939738313164199</v>
      </c>
      <c r="F179">
        <v>3</v>
      </c>
    </row>
    <row r="180" spans="1:6" x14ac:dyDescent="0.25">
      <c r="A180" s="1" t="s">
        <v>175</v>
      </c>
      <c r="B180" s="8">
        <v>13522</v>
      </c>
      <c r="C180" s="8">
        <v>0</v>
      </c>
      <c r="D180" s="9">
        <f>(Tabulka3[[#This Row],[Počet obyvatel žijících na území bez ÚPD]]/Tabulka3[[#This Row],[Počet obyvatel celkem]])*100</f>
        <v>0</v>
      </c>
      <c r="E180" s="9">
        <f>100-Tabulka3[[#This Row],[Podíl bez ÚPD]]</f>
        <v>100</v>
      </c>
      <c r="F180">
        <v>7</v>
      </c>
    </row>
    <row r="181" spans="1:6" x14ac:dyDescent="0.25">
      <c r="A181" s="1" t="s">
        <v>176</v>
      </c>
      <c r="B181" s="8">
        <v>87305</v>
      </c>
      <c r="C181" s="8">
        <v>0</v>
      </c>
      <c r="D181" s="9">
        <f>(Tabulka3[[#This Row],[Počet obyvatel žijících na území bez ÚPD]]/Tabulka3[[#This Row],[Počet obyvatel celkem]])*100</f>
        <v>0</v>
      </c>
      <c r="E181" s="9">
        <f>100-Tabulka3[[#This Row],[Podíl bez ÚPD]]</f>
        <v>100</v>
      </c>
      <c r="F181">
        <v>7</v>
      </c>
    </row>
    <row r="182" spans="1:6" x14ac:dyDescent="0.25">
      <c r="A182" s="1" t="s">
        <v>177</v>
      </c>
      <c r="B182" s="8">
        <v>49975</v>
      </c>
      <c r="C182" s="8">
        <v>0</v>
      </c>
      <c r="D182" s="9">
        <f>(Tabulka3[[#This Row],[Počet obyvatel žijících na území bez ÚPD]]/Tabulka3[[#This Row],[Počet obyvatel celkem]])*100</f>
        <v>0</v>
      </c>
      <c r="E182" s="9">
        <f>100-Tabulka3[[#This Row],[Podíl bez ÚPD]]</f>
        <v>100</v>
      </c>
      <c r="F182">
        <v>7</v>
      </c>
    </row>
    <row r="183" spans="1:6" x14ac:dyDescent="0.25">
      <c r="A183" s="1" t="s">
        <v>178</v>
      </c>
      <c r="B183" s="8">
        <v>21599</v>
      </c>
      <c r="C183" s="8">
        <v>0</v>
      </c>
      <c r="D183" s="9">
        <f>(Tabulka3[[#This Row],[Počet obyvatel žijících na území bez ÚPD]]/Tabulka3[[#This Row],[Počet obyvatel celkem]])*100</f>
        <v>0</v>
      </c>
      <c r="E183" s="9">
        <f>100-Tabulka3[[#This Row],[Podíl bez ÚPD]]</f>
        <v>100</v>
      </c>
      <c r="F183">
        <v>7</v>
      </c>
    </row>
    <row r="184" spans="1:6" x14ac:dyDescent="0.25">
      <c r="A184" s="1" t="s">
        <v>179</v>
      </c>
      <c r="B184" s="8">
        <v>115581</v>
      </c>
      <c r="C184" s="8">
        <v>0</v>
      </c>
      <c r="D184" s="9">
        <f>(Tabulka3[[#This Row],[Počet obyvatel žijících na území bez ÚPD]]/Tabulka3[[#This Row],[Počet obyvatel celkem]])*100</f>
        <v>0</v>
      </c>
      <c r="E184" s="9">
        <f>100-Tabulka3[[#This Row],[Podíl bez ÚPD]]</f>
        <v>100</v>
      </c>
      <c r="F184">
        <v>7</v>
      </c>
    </row>
    <row r="185" spans="1:6" x14ac:dyDescent="0.25">
      <c r="A185" s="1" t="s">
        <v>180</v>
      </c>
      <c r="B185" s="8">
        <v>25568</v>
      </c>
      <c r="C185" s="8">
        <v>0</v>
      </c>
      <c r="D185" s="9">
        <f>(Tabulka3[[#This Row],[Počet obyvatel žijících na území bez ÚPD]]/Tabulka3[[#This Row],[Počet obyvatel celkem]])*100</f>
        <v>0</v>
      </c>
      <c r="E185" s="9">
        <f>100-Tabulka3[[#This Row],[Podíl bez ÚPD]]</f>
        <v>100</v>
      </c>
      <c r="F185">
        <v>7</v>
      </c>
    </row>
    <row r="186" spans="1:6" x14ac:dyDescent="0.25">
      <c r="A186" s="1" t="s">
        <v>181</v>
      </c>
      <c r="B186" s="8">
        <v>21872</v>
      </c>
      <c r="C186" s="8">
        <v>0</v>
      </c>
      <c r="D186" s="9">
        <f>(Tabulka3[[#This Row],[Počet obyvatel žijících na území bez ÚPD]]/Tabulka3[[#This Row],[Počet obyvatel celkem]])*100</f>
        <v>0</v>
      </c>
      <c r="E186" s="9">
        <f>100-Tabulka3[[#This Row],[Podíl bez ÚPD]]</f>
        <v>100</v>
      </c>
      <c r="F186">
        <v>7</v>
      </c>
    </row>
    <row r="187" spans="1:6" x14ac:dyDescent="0.25">
      <c r="A187" s="1" t="s">
        <v>182</v>
      </c>
      <c r="B187" s="8">
        <v>40813</v>
      </c>
      <c r="C187" s="8">
        <v>0</v>
      </c>
      <c r="D187" s="9">
        <f>(Tabulka3[[#This Row],[Počet obyvatel žijících na území bez ÚPD]]/Tabulka3[[#This Row],[Počet obyvatel celkem]])*100</f>
        <v>0</v>
      </c>
      <c r="E187" s="9">
        <f>100-Tabulka3[[#This Row],[Podíl bez ÚPD]]</f>
        <v>100</v>
      </c>
      <c r="F187">
        <v>7</v>
      </c>
    </row>
    <row r="188" spans="1:6" x14ac:dyDescent="0.25">
      <c r="A188" s="1" t="s">
        <v>183</v>
      </c>
      <c r="B188" s="8">
        <v>19077</v>
      </c>
      <c r="C188" s="8">
        <v>0</v>
      </c>
      <c r="D188" s="9">
        <f>(Tabulka3[[#This Row],[Počet obyvatel žijících na území bez ÚPD]]/Tabulka3[[#This Row],[Počet obyvatel celkem]])*100</f>
        <v>0</v>
      </c>
      <c r="E188" s="9">
        <f>100-Tabulka3[[#This Row],[Podíl bez ÚPD]]</f>
        <v>100</v>
      </c>
      <c r="F188">
        <v>7</v>
      </c>
    </row>
    <row r="189" spans="1:6" x14ac:dyDescent="0.25">
      <c r="A189" s="1" t="s">
        <v>184</v>
      </c>
      <c r="B189" s="8">
        <v>35934</v>
      </c>
      <c r="C189" s="8">
        <v>134</v>
      </c>
      <c r="D189" s="9">
        <f>(Tabulka3[[#This Row],[Počet obyvatel žijících na území bez ÚPD]]/Tabulka3[[#This Row],[Počet obyvatel celkem]])*100</f>
        <v>0.37290588300773642</v>
      </c>
      <c r="E189" s="9">
        <f>100-Tabulka3[[#This Row],[Podíl bez ÚPD]]</f>
        <v>99.627094116992268</v>
      </c>
      <c r="F189">
        <v>6</v>
      </c>
    </row>
    <row r="190" spans="1:6" x14ac:dyDescent="0.25">
      <c r="A190" s="1" t="s">
        <v>185</v>
      </c>
      <c r="B190" s="8">
        <v>35620</v>
      </c>
      <c r="C190" s="8">
        <v>0</v>
      </c>
      <c r="D190" s="9">
        <f>(Tabulka3[[#This Row],[Počet obyvatel žijících na území bez ÚPD]]/Tabulka3[[#This Row],[Počet obyvatel celkem]])*100</f>
        <v>0</v>
      </c>
      <c r="E190" s="9">
        <f>100-Tabulka3[[#This Row],[Podíl bez ÚPD]]</f>
        <v>100</v>
      </c>
      <c r="F190">
        <v>7</v>
      </c>
    </row>
    <row r="191" spans="1:6" x14ac:dyDescent="0.25">
      <c r="A191" s="1" t="s">
        <v>186</v>
      </c>
      <c r="B191" s="8">
        <v>16966</v>
      </c>
      <c r="C191" s="8">
        <v>0</v>
      </c>
      <c r="D191" s="9">
        <f>(Tabulka3[[#This Row],[Počet obyvatel žijících na území bez ÚPD]]/Tabulka3[[#This Row],[Počet obyvatel celkem]])*100</f>
        <v>0</v>
      </c>
      <c r="E191" s="9">
        <f>100-Tabulka3[[#This Row],[Podíl bez ÚPD]]</f>
        <v>100</v>
      </c>
      <c r="F191">
        <v>7</v>
      </c>
    </row>
    <row r="192" spans="1:6" x14ac:dyDescent="0.25">
      <c r="A192" s="1" t="s">
        <v>187</v>
      </c>
      <c r="B192" s="8">
        <v>12763</v>
      </c>
      <c r="C192" s="8">
        <v>0</v>
      </c>
      <c r="D192" s="9">
        <f>(Tabulka3[[#This Row],[Počet obyvatel žijících na území bez ÚPD]]/Tabulka3[[#This Row],[Počet obyvatel celkem]])*100</f>
        <v>0</v>
      </c>
      <c r="E192" s="9">
        <f>100-Tabulka3[[#This Row],[Podíl bez ÚPD]]</f>
        <v>100</v>
      </c>
      <c r="F192">
        <v>7</v>
      </c>
    </row>
    <row r="193" spans="1:6" x14ac:dyDescent="0.25">
      <c r="A193" s="1" t="s">
        <v>188</v>
      </c>
      <c r="B193" s="8">
        <v>16648</v>
      </c>
      <c r="C193" s="8">
        <v>0</v>
      </c>
      <c r="D193" s="9">
        <f>(Tabulka3[[#This Row],[Počet obyvatel žijících na území bez ÚPD]]/Tabulka3[[#This Row],[Počet obyvatel celkem]])*100</f>
        <v>0</v>
      </c>
      <c r="E193" s="9">
        <f>100-Tabulka3[[#This Row],[Podíl bez ÚPD]]</f>
        <v>100</v>
      </c>
      <c r="F193">
        <v>7</v>
      </c>
    </row>
    <row r="194" spans="1:6" x14ac:dyDescent="0.25">
      <c r="A194" s="1" t="s">
        <v>189</v>
      </c>
      <c r="B194" s="8">
        <v>25563</v>
      </c>
      <c r="C194" s="8">
        <v>888</v>
      </c>
      <c r="D194" s="9">
        <f>(Tabulka3[[#This Row],[Počet obyvatel žijících na území bez ÚPD]]/Tabulka3[[#This Row],[Počet obyvatel celkem]])*100</f>
        <v>3.4737706841919964</v>
      </c>
      <c r="E194" s="9">
        <f>100-Tabulka3[[#This Row],[Podíl bez ÚPD]]</f>
        <v>96.52622931580801</v>
      </c>
      <c r="F194">
        <v>5</v>
      </c>
    </row>
    <row r="195" spans="1:6" x14ac:dyDescent="0.25">
      <c r="A195" s="1" t="s">
        <v>190</v>
      </c>
      <c r="B195" s="8">
        <v>11640</v>
      </c>
      <c r="C195" s="8">
        <v>0</v>
      </c>
      <c r="D195" s="9">
        <f>(Tabulka3[[#This Row],[Počet obyvatel žijících na území bez ÚPD]]/Tabulka3[[#This Row],[Počet obyvatel celkem]])*100</f>
        <v>0</v>
      </c>
      <c r="E195" s="9">
        <f>100-Tabulka3[[#This Row],[Podíl bez ÚPD]]</f>
        <v>100</v>
      </c>
      <c r="F195">
        <v>7</v>
      </c>
    </row>
    <row r="196" spans="1:6" x14ac:dyDescent="0.25">
      <c r="A196" s="1" t="s">
        <v>191</v>
      </c>
      <c r="B196" s="8">
        <v>12459</v>
      </c>
      <c r="C196" s="8">
        <v>0</v>
      </c>
      <c r="D196" s="9">
        <f>(Tabulka3[[#This Row],[Počet obyvatel žijících na území bez ÚPD]]/Tabulka3[[#This Row],[Počet obyvatel celkem]])*100</f>
        <v>0</v>
      </c>
      <c r="E196" s="9">
        <f>100-Tabulka3[[#This Row],[Podíl bez ÚPD]]</f>
        <v>100</v>
      </c>
      <c r="F196">
        <v>7</v>
      </c>
    </row>
    <row r="197" spans="1:6" x14ac:dyDescent="0.25">
      <c r="A197" s="1" t="s">
        <v>192</v>
      </c>
      <c r="B197" s="8">
        <v>26515</v>
      </c>
      <c r="C197" s="8">
        <v>1541</v>
      </c>
      <c r="D197" s="9">
        <f>(Tabulka3[[#This Row],[Počet obyvatel žijících na území bez ÚPD]]/Tabulka3[[#This Row],[Počet obyvatel celkem]])*100</f>
        <v>5.8118046388836504</v>
      </c>
      <c r="E197" s="9">
        <f>100-Tabulka3[[#This Row],[Podíl bez ÚPD]]</f>
        <v>94.188195361116357</v>
      </c>
      <c r="F197">
        <v>5</v>
      </c>
    </row>
    <row r="198" spans="1:6" x14ac:dyDescent="0.25">
      <c r="A198" s="1" t="s">
        <v>193</v>
      </c>
      <c r="B198" s="8">
        <v>62645</v>
      </c>
      <c r="C198" s="8">
        <v>0</v>
      </c>
      <c r="D198" s="9">
        <f>(Tabulka3[[#This Row],[Počet obyvatel žijících na území bez ÚPD]]/Tabulka3[[#This Row],[Počet obyvatel celkem]])*100</f>
        <v>0</v>
      </c>
      <c r="E198" s="9">
        <f>100-Tabulka3[[#This Row],[Podíl bez ÚPD]]</f>
        <v>100</v>
      </c>
      <c r="F198">
        <v>7</v>
      </c>
    </row>
    <row r="199" spans="1:6" x14ac:dyDescent="0.25">
      <c r="A199" s="1" t="s">
        <v>194</v>
      </c>
      <c r="B199" s="8">
        <v>31731</v>
      </c>
      <c r="C199" s="8">
        <v>0</v>
      </c>
      <c r="D199" s="9">
        <f>(Tabulka3[[#This Row],[Počet obyvatel žijících na území bez ÚPD]]/Tabulka3[[#This Row],[Počet obyvatel celkem]])*100</f>
        <v>0</v>
      </c>
      <c r="E199" s="9">
        <f>100-Tabulka3[[#This Row],[Podíl bez ÚPD]]</f>
        <v>100</v>
      </c>
      <c r="F199">
        <v>7</v>
      </c>
    </row>
    <row r="200" spans="1:6" x14ac:dyDescent="0.25">
      <c r="A200" s="1" t="s">
        <v>195</v>
      </c>
      <c r="B200" s="8">
        <v>51483</v>
      </c>
      <c r="C200" s="8">
        <v>0</v>
      </c>
      <c r="D200" s="9">
        <f>(Tabulka3[[#This Row],[Počet obyvatel žijících na území bez ÚPD]]/Tabulka3[[#This Row],[Počet obyvatel celkem]])*100</f>
        <v>0</v>
      </c>
      <c r="E200" s="9">
        <f>100-Tabulka3[[#This Row],[Podíl bez ÚPD]]</f>
        <v>100</v>
      </c>
      <c r="F200">
        <v>7</v>
      </c>
    </row>
    <row r="201" spans="1:6" x14ac:dyDescent="0.25">
      <c r="A201" s="1" t="s">
        <v>196</v>
      </c>
      <c r="B201" s="8">
        <v>32210</v>
      </c>
      <c r="C201" s="8">
        <v>0</v>
      </c>
      <c r="D201" s="9">
        <f>(Tabulka3[[#This Row],[Počet obyvatel žijících na území bez ÚPD]]/Tabulka3[[#This Row],[Počet obyvatel celkem]])*100</f>
        <v>0</v>
      </c>
      <c r="E201" s="9">
        <f>100-Tabulka3[[#This Row],[Podíl bez ÚPD]]</f>
        <v>100</v>
      </c>
      <c r="F201">
        <v>7</v>
      </c>
    </row>
    <row r="202" spans="1:6" x14ac:dyDescent="0.25">
      <c r="A202" s="1" t="s">
        <v>197</v>
      </c>
      <c r="B202" s="10">
        <v>98142</v>
      </c>
      <c r="C202" s="8">
        <v>0</v>
      </c>
      <c r="D202" s="9">
        <f>(Tabulka3[[#This Row],[Počet obyvatel žijících na území bez ÚPD]]/Tabulka3[[#This Row],[Počet obyvatel celkem]])*100</f>
        <v>0</v>
      </c>
      <c r="E202" s="9">
        <f>100-Tabulka3[[#This Row],[Podíl bez ÚPD]]</f>
        <v>100</v>
      </c>
      <c r="F202">
        <v>7</v>
      </c>
    </row>
    <row r="203" spans="1:6" x14ac:dyDescent="0.25">
      <c r="A203" s="1" t="s">
        <v>198</v>
      </c>
      <c r="B203" s="8">
        <v>90118</v>
      </c>
      <c r="C203" s="8">
        <v>600</v>
      </c>
      <c r="D203" s="9">
        <f>(Tabulka3[[#This Row],[Počet obyvatel žijících na území bez ÚPD]]/Tabulka3[[#This Row],[Počet obyvatel celkem]])*100</f>
        <v>0.66579373710024636</v>
      </c>
      <c r="E203" s="9">
        <f>100-Tabulka3[[#This Row],[Podíl bez ÚPD]]</f>
        <v>99.334206262899755</v>
      </c>
      <c r="F203">
        <v>6</v>
      </c>
    </row>
    <row r="204" spans="1:6" x14ac:dyDescent="0.25">
      <c r="A204" s="1" t="s">
        <v>199</v>
      </c>
      <c r="B204" s="4">
        <v>28324</v>
      </c>
      <c r="C204" s="8">
        <v>0</v>
      </c>
      <c r="D204" s="9">
        <f>(Tabulka3[[#This Row],[Počet obyvatel žijících na území bez ÚPD]]/Tabulka3[[#This Row],[Počet obyvatel celkem]])*100</f>
        <v>0</v>
      </c>
      <c r="E204" s="9">
        <f>100-Tabulka3[[#This Row],[Podíl bez ÚPD]]</f>
        <v>100</v>
      </c>
      <c r="F204">
        <v>7</v>
      </c>
    </row>
    <row r="205" spans="1:6" x14ac:dyDescent="0.25">
      <c r="A205" s="1" t="s">
        <v>200</v>
      </c>
      <c r="B205" s="13">
        <v>26964</v>
      </c>
      <c r="C205" s="8">
        <v>0</v>
      </c>
      <c r="D205" s="9">
        <f>(Tabulka3[[#This Row],[Počet obyvatel žijících na území bez ÚPD]]/Tabulka3[[#This Row],[Počet obyvatel celkem]])*100</f>
        <v>0</v>
      </c>
      <c r="E205" s="9">
        <f>100-Tabulka3[[#This Row],[Podíl bez ÚPD]]</f>
        <v>100</v>
      </c>
      <c r="F205">
        <v>7</v>
      </c>
    </row>
    <row r="206" spans="1:6" x14ac:dyDescent="0.25">
      <c r="A206" s="1" t="s">
        <v>201</v>
      </c>
      <c r="B206" s="8">
        <v>41298</v>
      </c>
      <c r="C206" s="8">
        <v>45</v>
      </c>
      <c r="D206" s="9">
        <f>(Tabulka3[[#This Row],[Počet obyvatel žijících na území bez ÚPD]]/Tabulka3[[#This Row],[Počet obyvatel celkem]])*100</f>
        <v>0.10896411448496296</v>
      </c>
      <c r="E206" s="9">
        <f>100-Tabulka3[[#This Row],[Podíl bez ÚPD]]</f>
        <v>99.891035885515038</v>
      </c>
      <c r="F206">
        <v>6</v>
      </c>
    </row>
    <row r="207" spans="1:6" x14ac:dyDescent="0.25">
      <c r="A207" s="1" t="s">
        <v>202</v>
      </c>
      <c r="B207" s="8">
        <v>11702</v>
      </c>
      <c r="C207" s="8">
        <v>0</v>
      </c>
      <c r="D207" s="9">
        <f>(Tabulka3[[#This Row],[Počet obyvatel žijících na území bez ÚPD]]/Tabulka3[[#This Row],[Počet obyvatel celkem]])*100</f>
        <v>0</v>
      </c>
      <c r="E207" s="9">
        <f>100-Tabulka3[[#This Row],[Podíl bez ÚPD]]</f>
        <v>100</v>
      </c>
      <c r="F207">
        <v>7</v>
      </c>
    </row>
    <row r="208" spans="1:6" x14ac:dyDescent="0.25">
      <c r="A208" s="1" t="s">
        <v>203</v>
      </c>
      <c r="B208" s="8">
        <v>33566</v>
      </c>
      <c r="C208" s="8">
        <v>0</v>
      </c>
      <c r="D208" s="9">
        <f>(Tabulka3[[#This Row],[Počet obyvatel žijících na území bez ÚPD]]/Tabulka3[[#This Row],[Počet obyvatel celkem]])*100</f>
        <v>0</v>
      </c>
      <c r="E208" s="9">
        <f>100-Tabulka3[[#This Row],[Podíl bez ÚPD]]</f>
        <v>100</v>
      </c>
      <c r="F208">
        <v>7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3"/>
  <sheetViews>
    <sheetView topLeftCell="A196" workbookViewId="0">
      <selection activeCell="B18" sqref="B18:B223"/>
    </sheetView>
  </sheetViews>
  <sheetFormatPr defaultRowHeight="15" x14ac:dyDescent="0.25"/>
  <cols>
    <col min="1" max="1" width="22.7109375" customWidth="1"/>
    <col min="2" max="5" width="9.85546875" customWidth="1"/>
  </cols>
  <sheetData>
    <row r="1" spans="1:8" x14ac:dyDescent="0.25">
      <c r="A1" t="s">
        <v>238</v>
      </c>
      <c r="B1" s="18" t="s">
        <v>268</v>
      </c>
      <c r="C1" t="s">
        <v>269</v>
      </c>
      <c r="D1" t="s">
        <v>270</v>
      </c>
      <c r="E1" t="s">
        <v>271</v>
      </c>
      <c r="F1" t="s">
        <v>272</v>
      </c>
      <c r="G1" t="s">
        <v>273</v>
      </c>
      <c r="H1" t="s">
        <v>274</v>
      </c>
    </row>
    <row r="2" spans="1:8" x14ac:dyDescent="0.25">
      <c r="A2" t="s">
        <v>217</v>
      </c>
      <c r="B2">
        <v>6.87</v>
      </c>
      <c r="C2">
        <v>7.37</v>
      </c>
      <c r="D2">
        <v>5.22</v>
      </c>
      <c r="E2">
        <v>4.6900000000000004</v>
      </c>
      <c r="F2">
        <f>(Tabulka13[[#This Row],[12_2020]]-Tabulka13[[#This Row],[06_2016]])</f>
        <v>-2.1799999999999997</v>
      </c>
      <c r="G2" t="s">
        <v>251</v>
      </c>
      <c r="H2">
        <v>6</v>
      </c>
    </row>
    <row r="3" spans="1:8" x14ac:dyDescent="0.25">
      <c r="A3" t="s">
        <v>267</v>
      </c>
      <c r="B3">
        <v>17.61</v>
      </c>
      <c r="C3">
        <v>17.13</v>
      </c>
      <c r="D3">
        <v>13.1</v>
      </c>
      <c r="E3">
        <v>10.5</v>
      </c>
      <c r="F3">
        <f>(Tabulka13[[#This Row],[12_2020]]-Tabulka13[[#This Row],[06_2016]])</f>
        <v>-7.1099999999999994</v>
      </c>
      <c r="G3" t="s">
        <v>251</v>
      </c>
      <c r="H3">
        <v>7</v>
      </c>
    </row>
    <row r="4" spans="1:8" x14ac:dyDescent="0.25">
      <c r="A4" t="s">
        <v>257</v>
      </c>
      <c r="B4">
        <v>26.03</v>
      </c>
      <c r="C4">
        <v>26.9</v>
      </c>
      <c r="D4">
        <v>34.700000000000003</v>
      </c>
      <c r="E4">
        <v>34.340000000000003</v>
      </c>
      <c r="F4">
        <f>(Tabulka13[[#This Row],[12_2020]]-Tabulka13[[#This Row],[06_2016]])</f>
        <v>8.3100000000000023</v>
      </c>
      <c r="G4" t="s">
        <v>252</v>
      </c>
      <c r="H4">
        <v>3</v>
      </c>
    </row>
    <row r="5" spans="1:8" x14ac:dyDescent="0.25">
      <c r="A5" t="s">
        <v>258</v>
      </c>
      <c r="B5">
        <v>23.84</v>
      </c>
      <c r="C5">
        <v>29.45</v>
      </c>
      <c r="D5">
        <v>34.450000000000003</v>
      </c>
      <c r="E5">
        <v>32.630000000000003</v>
      </c>
      <c r="F5">
        <f>(Tabulka13[[#This Row],[12_2020]]-Tabulka13[[#This Row],[06_2016]])</f>
        <v>8.7900000000000027</v>
      </c>
      <c r="G5" t="s">
        <v>252</v>
      </c>
      <c r="H5">
        <v>2</v>
      </c>
    </row>
    <row r="6" spans="1:8" x14ac:dyDescent="0.25">
      <c r="A6" t="s">
        <v>263</v>
      </c>
      <c r="B6">
        <v>17.95</v>
      </c>
      <c r="C6">
        <v>19.95</v>
      </c>
      <c r="D6">
        <v>17.86</v>
      </c>
      <c r="E6">
        <v>17.899999999999999</v>
      </c>
      <c r="F6">
        <f>(Tabulka13[[#This Row],[12_2020]]-Tabulka13[[#This Row],[06_2016]])</f>
        <v>-5.0000000000000711E-2</v>
      </c>
      <c r="G6" t="s">
        <v>251</v>
      </c>
      <c r="H6">
        <v>5</v>
      </c>
    </row>
    <row r="7" spans="1:8" x14ac:dyDescent="0.25">
      <c r="A7" t="s">
        <v>261</v>
      </c>
      <c r="B7">
        <v>20.94</v>
      </c>
      <c r="C7">
        <v>22.78</v>
      </c>
      <c r="D7">
        <v>20.260000000000002</v>
      </c>
      <c r="E7">
        <v>20.69</v>
      </c>
      <c r="F7">
        <f>(Tabulka13[[#This Row],[12_2020]]-Tabulka13[[#This Row],[06_2016]])</f>
        <v>-0.25</v>
      </c>
      <c r="G7" t="s">
        <v>251</v>
      </c>
      <c r="H7">
        <v>5</v>
      </c>
    </row>
    <row r="8" spans="1:8" x14ac:dyDescent="0.25">
      <c r="A8" t="s">
        <v>260</v>
      </c>
      <c r="B8">
        <v>17.21</v>
      </c>
      <c r="C8">
        <v>20.8</v>
      </c>
      <c r="D8">
        <v>22.82</v>
      </c>
      <c r="E8">
        <v>25.7</v>
      </c>
      <c r="F8">
        <f>(Tabulka13[[#This Row],[12_2020]]-Tabulka13[[#This Row],[06_2016]])</f>
        <v>8.4899999999999984</v>
      </c>
      <c r="G8" t="s">
        <v>252</v>
      </c>
      <c r="H8">
        <v>2</v>
      </c>
    </row>
    <row r="9" spans="1:8" x14ac:dyDescent="0.25">
      <c r="A9" t="s">
        <v>256</v>
      </c>
      <c r="B9">
        <v>36.770000000000003</v>
      </c>
      <c r="C9">
        <v>38.32</v>
      </c>
      <c r="D9">
        <v>47.72</v>
      </c>
      <c r="E9">
        <v>48.44</v>
      </c>
      <c r="F9">
        <f>(Tabulka13[[#This Row],[12_2020]]-Tabulka13[[#This Row],[06_2016]])</f>
        <v>11.669999999999995</v>
      </c>
      <c r="G9" t="s">
        <v>252</v>
      </c>
      <c r="H9">
        <v>1</v>
      </c>
    </row>
    <row r="10" spans="1:8" x14ac:dyDescent="0.25">
      <c r="A10" t="s">
        <v>259</v>
      </c>
      <c r="B10">
        <v>24.35</v>
      </c>
      <c r="C10">
        <v>24.74</v>
      </c>
      <c r="D10">
        <v>30.99</v>
      </c>
      <c r="E10">
        <v>29.37</v>
      </c>
      <c r="F10">
        <f>(Tabulka13[[#This Row],[12_2020]]-Tabulka13[[#This Row],[06_2016]])</f>
        <v>5.0199999999999996</v>
      </c>
      <c r="G10" t="s">
        <v>252</v>
      </c>
      <c r="H10">
        <v>4</v>
      </c>
    </row>
    <row r="11" spans="1:8" x14ac:dyDescent="0.25">
      <c r="A11" t="s">
        <v>266</v>
      </c>
      <c r="B11">
        <v>12.47</v>
      </c>
      <c r="C11">
        <v>15.97</v>
      </c>
      <c r="D11">
        <v>14.92</v>
      </c>
      <c r="E11">
        <v>15.07</v>
      </c>
      <c r="F11">
        <f>(Tabulka13[[#This Row],[12_2020]]-Tabulka13[[#This Row],[06_2016]])</f>
        <v>2.5999999999999996</v>
      </c>
      <c r="G11" t="s">
        <v>252</v>
      </c>
      <c r="H11">
        <v>4</v>
      </c>
    </row>
    <row r="12" spans="1:8" x14ac:dyDescent="0.25">
      <c r="A12" t="s">
        <v>264</v>
      </c>
      <c r="B12">
        <v>20.38</v>
      </c>
      <c r="C12">
        <v>20.54</v>
      </c>
      <c r="D12">
        <v>12.79</v>
      </c>
      <c r="E12">
        <v>16.010000000000002</v>
      </c>
      <c r="F12">
        <f>(Tabulka13[[#This Row],[12_2020]]-Tabulka13[[#This Row],[06_2016]])</f>
        <v>-4.3699999999999974</v>
      </c>
      <c r="G12" t="s">
        <v>251</v>
      </c>
      <c r="H12">
        <v>7</v>
      </c>
    </row>
    <row r="13" spans="1:8" x14ac:dyDescent="0.25">
      <c r="A13" t="s">
        <v>262</v>
      </c>
      <c r="B13">
        <v>18.25</v>
      </c>
      <c r="C13">
        <v>19.8</v>
      </c>
      <c r="D13">
        <v>19.72</v>
      </c>
      <c r="E13">
        <v>19.5</v>
      </c>
      <c r="F13">
        <f>(Tabulka13[[#This Row],[12_2020]]-Tabulka13[[#This Row],[06_2016]])</f>
        <v>1.25</v>
      </c>
      <c r="G13" t="s">
        <v>252</v>
      </c>
      <c r="H13">
        <v>5</v>
      </c>
    </row>
    <row r="14" spans="1:8" x14ac:dyDescent="0.25">
      <c r="A14" t="s">
        <v>255</v>
      </c>
      <c r="B14">
        <v>41.72</v>
      </c>
      <c r="C14">
        <v>43.74</v>
      </c>
      <c r="D14">
        <v>55.63</v>
      </c>
      <c r="E14">
        <v>56.25</v>
      </c>
      <c r="F14">
        <f>(Tabulka13[[#This Row],[12_2020]]-Tabulka13[[#This Row],[06_2016]])</f>
        <v>14.530000000000001</v>
      </c>
      <c r="G14" t="s">
        <v>252</v>
      </c>
      <c r="H14">
        <v>1</v>
      </c>
    </row>
    <row r="15" spans="1:8" x14ac:dyDescent="0.25">
      <c r="A15" t="s">
        <v>265</v>
      </c>
      <c r="B15">
        <v>17.2</v>
      </c>
      <c r="C15">
        <v>17.29</v>
      </c>
      <c r="D15">
        <v>18.2</v>
      </c>
      <c r="E15">
        <v>15.85</v>
      </c>
      <c r="F15">
        <f>(Tabulka13[[#This Row],[12_2020]]-Tabulka13[[#This Row],[06_2016]])</f>
        <v>-1.3499999999999996</v>
      </c>
      <c r="G15" t="s">
        <v>251</v>
      </c>
      <c r="H15">
        <v>6</v>
      </c>
    </row>
    <row r="17" spans="1:2" x14ac:dyDescent="0.25">
      <c r="A17" s="21" t="s">
        <v>219</v>
      </c>
      <c r="B17" s="21" t="s">
        <v>253</v>
      </c>
    </row>
    <row r="18" spans="1:2" x14ac:dyDescent="0.25">
      <c r="A18" s="22" t="s">
        <v>0</v>
      </c>
      <c r="B18" s="22" t="s">
        <v>276</v>
      </c>
    </row>
    <row r="19" spans="1:2" x14ac:dyDescent="0.25">
      <c r="A19" s="23" t="s">
        <v>1</v>
      </c>
      <c r="B19" s="23" t="s">
        <v>277</v>
      </c>
    </row>
    <row r="20" spans="1:2" x14ac:dyDescent="0.25">
      <c r="A20" s="22" t="s">
        <v>2</v>
      </c>
      <c r="B20" s="22" t="s">
        <v>277</v>
      </c>
    </row>
    <row r="21" spans="1:2" x14ac:dyDescent="0.25">
      <c r="A21" s="23" t="s">
        <v>3</v>
      </c>
      <c r="B21" s="23" t="s">
        <v>278</v>
      </c>
    </row>
    <row r="22" spans="1:2" x14ac:dyDescent="0.25">
      <c r="A22" s="22" t="s">
        <v>4</v>
      </c>
      <c r="B22" s="22" t="s">
        <v>278</v>
      </c>
    </row>
    <row r="23" spans="1:2" x14ac:dyDescent="0.25">
      <c r="A23" s="23" t="s">
        <v>5</v>
      </c>
      <c r="B23" s="23" t="s">
        <v>279</v>
      </c>
    </row>
    <row r="24" spans="1:2" x14ac:dyDescent="0.25">
      <c r="A24" s="22" t="s">
        <v>6</v>
      </c>
      <c r="B24" s="22" t="s">
        <v>275</v>
      </c>
    </row>
    <row r="25" spans="1:2" x14ac:dyDescent="0.25">
      <c r="A25" s="23" t="s">
        <v>7</v>
      </c>
      <c r="B25" s="23" t="s">
        <v>275</v>
      </c>
    </row>
    <row r="26" spans="1:2" x14ac:dyDescent="0.25">
      <c r="A26" s="22" t="s">
        <v>8</v>
      </c>
      <c r="B26" s="22" t="s">
        <v>278</v>
      </c>
    </row>
    <row r="27" spans="1:2" x14ac:dyDescent="0.25">
      <c r="A27" s="23" t="s">
        <v>9</v>
      </c>
      <c r="B27" s="23" t="s">
        <v>279</v>
      </c>
    </row>
    <row r="28" spans="1:2" ht="30" x14ac:dyDescent="0.25">
      <c r="A28" s="24" t="s">
        <v>204</v>
      </c>
      <c r="B28" s="24" t="s">
        <v>277</v>
      </c>
    </row>
    <row r="29" spans="1:2" x14ac:dyDescent="0.25">
      <c r="A29" s="23" t="s">
        <v>10</v>
      </c>
      <c r="B29" s="23" t="s">
        <v>279</v>
      </c>
    </row>
    <row r="30" spans="1:2" x14ac:dyDescent="0.25">
      <c r="A30" s="22" t="s">
        <v>11</v>
      </c>
      <c r="B30" s="22" t="s">
        <v>277</v>
      </c>
    </row>
    <row r="31" spans="1:2" x14ac:dyDescent="0.25">
      <c r="A31" s="23" t="s">
        <v>12</v>
      </c>
      <c r="B31" s="23" t="s">
        <v>278</v>
      </c>
    </row>
    <row r="32" spans="1:2" x14ac:dyDescent="0.25">
      <c r="A32" s="22" t="s">
        <v>13</v>
      </c>
      <c r="B32" s="22" t="s">
        <v>279</v>
      </c>
    </row>
    <row r="33" spans="1:2" x14ac:dyDescent="0.25">
      <c r="A33" s="23" t="s">
        <v>14</v>
      </c>
      <c r="B33" s="23" t="s">
        <v>279</v>
      </c>
    </row>
    <row r="34" spans="1:2" x14ac:dyDescent="0.25">
      <c r="A34" s="22" t="s">
        <v>15</v>
      </c>
      <c r="B34" s="22" t="s">
        <v>277</v>
      </c>
    </row>
    <row r="35" spans="1:2" x14ac:dyDescent="0.25">
      <c r="A35" s="23" t="s">
        <v>16</v>
      </c>
      <c r="B35" s="23" t="s">
        <v>280</v>
      </c>
    </row>
    <row r="36" spans="1:2" x14ac:dyDescent="0.25">
      <c r="A36" s="22" t="s">
        <v>17</v>
      </c>
      <c r="B36" s="22" t="s">
        <v>277</v>
      </c>
    </row>
    <row r="37" spans="1:2" x14ac:dyDescent="0.25">
      <c r="A37" s="23" t="s">
        <v>18</v>
      </c>
      <c r="B37" s="23" t="s">
        <v>277</v>
      </c>
    </row>
    <row r="38" spans="1:2" x14ac:dyDescent="0.25">
      <c r="A38" s="22" t="s">
        <v>19</v>
      </c>
      <c r="B38" s="22" t="s">
        <v>276</v>
      </c>
    </row>
    <row r="39" spans="1:2" x14ac:dyDescent="0.25">
      <c r="A39" s="23" t="s">
        <v>20</v>
      </c>
      <c r="B39" s="23" t="s">
        <v>281</v>
      </c>
    </row>
    <row r="40" spans="1:2" x14ac:dyDescent="0.25">
      <c r="A40" s="22" t="s">
        <v>21</v>
      </c>
      <c r="B40" s="22" t="s">
        <v>275</v>
      </c>
    </row>
    <row r="41" spans="1:2" x14ac:dyDescent="0.25">
      <c r="A41" s="23" t="s">
        <v>22</v>
      </c>
      <c r="B41" s="23" t="s">
        <v>277</v>
      </c>
    </row>
    <row r="42" spans="1:2" x14ac:dyDescent="0.25">
      <c r="A42" s="22" t="s">
        <v>23</v>
      </c>
      <c r="B42" s="22" t="s">
        <v>275</v>
      </c>
    </row>
    <row r="43" spans="1:2" x14ac:dyDescent="0.25">
      <c r="A43" s="23" t="s">
        <v>24</v>
      </c>
      <c r="B43" s="23" t="s">
        <v>278</v>
      </c>
    </row>
    <row r="44" spans="1:2" x14ac:dyDescent="0.25">
      <c r="A44" s="22" t="s">
        <v>25</v>
      </c>
      <c r="B44" s="22" t="s">
        <v>275</v>
      </c>
    </row>
    <row r="45" spans="1:2" x14ac:dyDescent="0.25">
      <c r="A45" s="23" t="s">
        <v>26</v>
      </c>
      <c r="B45" s="23" t="s">
        <v>278</v>
      </c>
    </row>
    <row r="46" spans="1:2" x14ac:dyDescent="0.25">
      <c r="A46" s="22" t="s">
        <v>27</v>
      </c>
      <c r="B46" s="22" t="s">
        <v>277</v>
      </c>
    </row>
    <row r="47" spans="1:2" x14ac:dyDescent="0.25">
      <c r="A47" s="23" t="s">
        <v>28</v>
      </c>
      <c r="B47" s="23" t="s">
        <v>277</v>
      </c>
    </row>
    <row r="48" spans="1:2" x14ac:dyDescent="0.25">
      <c r="A48" s="22" t="s">
        <v>29</v>
      </c>
      <c r="B48" s="22" t="s">
        <v>275</v>
      </c>
    </row>
    <row r="49" spans="1:2" x14ac:dyDescent="0.25">
      <c r="A49" s="23" t="s">
        <v>30</v>
      </c>
      <c r="B49" s="23" t="s">
        <v>277</v>
      </c>
    </row>
    <row r="50" spans="1:2" x14ac:dyDescent="0.25">
      <c r="A50" s="22" t="s">
        <v>31</v>
      </c>
      <c r="B50" s="22" t="s">
        <v>278</v>
      </c>
    </row>
    <row r="51" spans="1:2" x14ac:dyDescent="0.25">
      <c r="A51" s="23" t="s">
        <v>32</v>
      </c>
      <c r="B51" s="23" t="s">
        <v>278</v>
      </c>
    </row>
    <row r="52" spans="1:2" x14ac:dyDescent="0.25">
      <c r="A52" s="22" t="s">
        <v>33</v>
      </c>
      <c r="B52" s="22" t="s">
        <v>276</v>
      </c>
    </row>
    <row r="53" spans="1:2" x14ac:dyDescent="0.25">
      <c r="A53" s="23" t="s">
        <v>34</v>
      </c>
      <c r="B53" s="23" t="s">
        <v>278</v>
      </c>
    </row>
    <row r="54" spans="1:2" x14ac:dyDescent="0.25">
      <c r="A54" s="22" t="s">
        <v>35</v>
      </c>
      <c r="B54" s="22" t="s">
        <v>278</v>
      </c>
    </row>
    <row r="55" spans="1:2" x14ac:dyDescent="0.25">
      <c r="A55" s="23" t="s">
        <v>36</v>
      </c>
      <c r="B55" s="23" t="s">
        <v>277</v>
      </c>
    </row>
    <row r="56" spans="1:2" x14ac:dyDescent="0.25">
      <c r="A56" s="22" t="s">
        <v>217</v>
      </c>
      <c r="B56" s="22" t="s">
        <v>280</v>
      </c>
    </row>
    <row r="57" spans="1:2" x14ac:dyDescent="0.25">
      <c r="A57" s="23" t="s">
        <v>37</v>
      </c>
      <c r="B57" s="23" t="s">
        <v>281</v>
      </c>
    </row>
    <row r="58" spans="1:2" x14ac:dyDescent="0.25">
      <c r="A58" s="22" t="s">
        <v>38</v>
      </c>
      <c r="B58" s="22" t="s">
        <v>278</v>
      </c>
    </row>
    <row r="59" spans="1:2" x14ac:dyDescent="0.25">
      <c r="A59" s="23" t="s">
        <v>39</v>
      </c>
      <c r="B59" s="23" t="s">
        <v>279</v>
      </c>
    </row>
    <row r="60" spans="1:2" x14ac:dyDescent="0.25">
      <c r="A60" s="22" t="s">
        <v>40</v>
      </c>
      <c r="B60" s="22" t="s">
        <v>280</v>
      </c>
    </row>
    <row r="61" spans="1:2" x14ac:dyDescent="0.25">
      <c r="A61" s="23" t="s">
        <v>41</v>
      </c>
      <c r="B61" s="23" t="s">
        <v>281</v>
      </c>
    </row>
    <row r="62" spans="1:2" x14ac:dyDescent="0.25">
      <c r="A62" s="22" t="s">
        <v>42</v>
      </c>
      <c r="B62" s="22" t="s">
        <v>275</v>
      </c>
    </row>
    <row r="63" spans="1:2" x14ac:dyDescent="0.25">
      <c r="A63" s="23" t="s">
        <v>43</v>
      </c>
      <c r="B63" s="23" t="s">
        <v>275</v>
      </c>
    </row>
    <row r="64" spans="1:2" x14ac:dyDescent="0.25">
      <c r="A64" s="22" t="s">
        <v>44</v>
      </c>
      <c r="B64" s="22" t="s">
        <v>277</v>
      </c>
    </row>
    <row r="65" spans="1:2" x14ac:dyDescent="0.25">
      <c r="A65" s="23" t="s">
        <v>45</v>
      </c>
      <c r="B65" s="23" t="s">
        <v>277</v>
      </c>
    </row>
    <row r="66" spans="1:2" x14ac:dyDescent="0.25">
      <c r="A66" s="22" t="s">
        <v>46</v>
      </c>
      <c r="B66" s="22" t="s">
        <v>277</v>
      </c>
    </row>
    <row r="67" spans="1:2" x14ac:dyDescent="0.25">
      <c r="A67" s="23" t="s">
        <v>47</v>
      </c>
      <c r="B67" s="23" t="s">
        <v>281</v>
      </c>
    </row>
    <row r="68" spans="1:2" x14ac:dyDescent="0.25">
      <c r="A68" s="22" t="s">
        <v>48</v>
      </c>
      <c r="B68" s="22" t="s">
        <v>277</v>
      </c>
    </row>
    <row r="69" spans="1:2" x14ac:dyDescent="0.25">
      <c r="A69" s="23" t="s">
        <v>49</v>
      </c>
      <c r="B69" s="23" t="s">
        <v>279</v>
      </c>
    </row>
    <row r="70" spans="1:2" x14ac:dyDescent="0.25">
      <c r="A70" s="22" t="s">
        <v>50</v>
      </c>
      <c r="B70" s="22" t="s">
        <v>276</v>
      </c>
    </row>
    <row r="71" spans="1:2" x14ac:dyDescent="0.25">
      <c r="A71" s="23" t="s">
        <v>51</v>
      </c>
      <c r="B71" s="23" t="s">
        <v>278</v>
      </c>
    </row>
    <row r="72" spans="1:2" x14ac:dyDescent="0.25">
      <c r="A72" s="22" t="s">
        <v>52</v>
      </c>
      <c r="B72" s="22" t="s">
        <v>277</v>
      </c>
    </row>
    <row r="73" spans="1:2" x14ac:dyDescent="0.25">
      <c r="A73" s="23" t="s">
        <v>53</v>
      </c>
      <c r="B73" s="23" t="s">
        <v>281</v>
      </c>
    </row>
    <row r="74" spans="1:2" x14ac:dyDescent="0.25">
      <c r="A74" s="22" t="s">
        <v>54</v>
      </c>
      <c r="B74" s="22" t="s">
        <v>279</v>
      </c>
    </row>
    <row r="75" spans="1:2" x14ac:dyDescent="0.25">
      <c r="A75" s="23" t="s">
        <v>55</v>
      </c>
      <c r="B75" s="23" t="s">
        <v>276</v>
      </c>
    </row>
    <row r="76" spans="1:2" x14ac:dyDescent="0.25">
      <c r="A76" s="22" t="s">
        <v>56</v>
      </c>
      <c r="B76" s="22" t="s">
        <v>278</v>
      </c>
    </row>
    <row r="77" spans="1:2" x14ac:dyDescent="0.25">
      <c r="A77" s="23" t="s">
        <v>57</v>
      </c>
      <c r="B77" s="23" t="s">
        <v>277</v>
      </c>
    </row>
    <row r="78" spans="1:2" x14ac:dyDescent="0.25">
      <c r="A78" s="22" t="s">
        <v>58</v>
      </c>
      <c r="B78" s="22" t="s">
        <v>281</v>
      </c>
    </row>
    <row r="79" spans="1:2" x14ac:dyDescent="0.25">
      <c r="A79" s="23" t="s">
        <v>59</v>
      </c>
      <c r="B79" s="23" t="s">
        <v>277</v>
      </c>
    </row>
    <row r="80" spans="1:2" x14ac:dyDescent="0.25">
      <c r="A80" s="22" t="s">
        <v>60</v>
      </c>
      <c r="B80" s="22" t="s">
        <v>277</v>
      </c>
    </row>
    <row r="81" spans="1:2" x14ac:dyDescent="0.25">
      <c r="A81" s="23" t="s">
        <v>61</v>
      </c>
      <c r="B81" s="23" t="s">
        <v>276</v>
      </c>
    </row>
    <row r="82" spans="1:2" x14ac:dyDescent="0.25">
      <c r="A82" s="22" t="s">
        <v>62</v>
      </c>
      <c r="B82" s="22" t="s">
        <v>275</v>
      </c>
    </row>
    <row r="83" spans="1:2" x14ac:dyDescent="0.25">
      <c r="A83" s="23" t="s">
        <v>63</v>
      </c>
      <c r="B83" s="23" t="s">
        <v>278</v>
      </c>
    </row>
    <row r="84" spans="1:2" x14ac:dyDescent="0.25">
      <c r="A84" s="22" t="s">
        <v>64</v>
      </c>
      <c r="B84" s="22" t="s">
        <v>275</v>
      </c>
    </row>
    <row r="85" spans="1:2" x14ac:dyDescent="0.25">
      <c r="A85" s="23" t="s">
        <v>65</v>
      </c>
      <c r="B85" s="23" t="s">
        <v>276</v>
      </c>
    </row>
    <row r="86" spans="1:2" x14ac:dyDescent="0.25">
      <c r="A86" s="22" t="s">
        <v>66</v>
      </c>
      <c r="B86" s="22" t="s">
        <v>278</v>
      </c>
    </row>
    <row r="87" spans="1:2" x14ac:dyDescent="0.25">
      <c r="A87" s="23" t="s">
        <v>67</v>
      </c>
      <c r="B87" s="23" t="s">
        <v>277</v>
      </c>
    </row>
    <row r="88" spans="1:2" x14ac:dyDescent="0.25">
      <c r="A88" s="22" t="s">
        <v>68</v>
      </c>
      <c r="B88" s="22" t="s">
        <v>275</v>
      </c>
    </row>
    <row r="89" spans="1:2" x14ac:dyDescent="0.25">
      <c r="A89" s="23" t="s">
        <v>69</v>
      </c>
      <c r="B89" s="23" t="s">
        <v>277</v>
      </c>
    </row>
    <row r="90" spans="1:2" x14ac:dyDescent="0.25">
      <c r="A90" s="22" t="s">
        <v>70</v>
      </c>
      <c r="B90" s="22" t="s">
        <v>281</v>
      </c>
    </row>
    <row r="91" spans="1:2" x14ac:dyDescent="0.25">
      <c r="A91" s="23" t="s">
        <v>71</v>
      </c>
      <c r="B91" s="23" t="s">
        <v>278</v>
      </c>
    </row>
    <row r="92" spans="1:2" x14ac:dyDescent="0.25">
      <c r="A92" s="22" t="s">
        <v>72</v>
      </c>
      <c r="B92" s="22" t="s">
        <v>277</v>
      </c>
    </row>
    <row r="93" spans="1:2" x14ac:dyDescent="0.25">
      <c r="A93" s="23" t="s">
        <v>73</v>
      </c>
      <c r="B93" s="23" t="s">
        <v>281</v>
      </c>
    </row>
    <row r="94" spans="1:2" x14ac:dyDescent="0.25">
      <c r="A94" s="22" t="s">
        <v>74</v>
      </c>
      <c r="B94" s="22" t="s">
        <v>275</v>
      </c>
    </row>
    <row r="95" spans="1:2" x14ac:dyDescent="0.25">
      <c r="A95" s="23" t="s">
        <v>75</v>
      </c>
      <c r="B95" s="23" t="s">
        <v>277</v>
      </c>
    </row>
    <row r="96" spans="1:2" x14ac:dyDescent="0.25">
      <c r="A96" s="22" t="s">
        <v>76</v>
      </c>
      <c r="B96" s="22" t="s">
        <v>276</v>
      </c>
    </row>
    <row r="97" spans="1:2" x14ac:dyDescent="0.25">
      <c r="A97" s="23" t="s">
        <v>77</v>
      </c>
      <c r="B97" s="23" t="s">
        <v>278</v>
      </c>
    </row>
    <row r="98" spans="1:2" x14ac:dyDescent="0.25">
      <c r="A98" s="22" t="s">
        <v>78</v>
      </c>
      <c r="B98" s="22" t="s">
        <v>278</v>
      </c>
    </row>
    <row r="99" spans="1:2" x14ac:dyDescent="0.25">
      <c r="A99" s="23" t="s">
        <v>79</v>
      </c>
      <c r="B99" s="23" t="s">
        <v>280</v>
      </c>
    </row>
    <row r="100" spans="1:2" x14ac:dyDescent="0.25">
      <c r="A100" s="22" t="s">
        <v>80</v>
      </c>
      <c r="B100" s="22" t="s">
        <v>279</v>
      </c>
    </row>
    <row r="101" spans="1:2" x14ac:dyDescent="0.25">
      <c r="A101" s="23" t="s">
        <v>81</v>
      </c>
      <c r="B101" s="23" t="s">
        <v>277</v>
      </c>
    </row>
    <row r="102" spans="1:2" x14ac:dyDescent="0.25">
      <c r="A102" s="22" t="s">
        <v>82</v>
      </c>
      <c r="B102" s="22" t="s">
        <v>279</v>
      </c>
    </row>
    <row r="103" spans="1:2" x14ac:dyDescent="0.25">
      <c r="A103" s="23" t="s">
        <v>83</v>
      </c>
      <c r="B103" s="23" t="s">
        <v>281</v>
      </c>
    </row>
    <row r="104" spans="1:2" x14ac:dyDescent="0.25">
      <c r="A104" s="22" t="s">
        <v>84</v>
      </c>
      <c r="B104" s="22" t="s">
        <v>276</v>
      </c>
    </row>
    <row r="105" spans="1:2" x14ac:dyDescent="0.25">
      <c r="A105" s="23" t="s">
        <v>85</v>
      </c>
      <c r="B105" s="23" t="s">
        <v>281</v>
      </c>
    </row>
    <row r="106" spans="1:2" x14ac:dyDescent="0.25">
      <c r="A106" s="22" t="s">
        <v>86</v>
      </c>
      <c r="B106" s="22" t="s">
        <v>278</v>
      </c>
    </row>
    <row r="107" spans="1:2" x14ac:dyDescent="0.25">
      <c r="A107" s="23" t="s">
        <v>87</v>
      </c>
      <c r="B107" s="23" t="s">
        <v>281</v>
      </c>
    </row>
    <row r="108" spans="1:2" x14ac:dyDescent="0.25">
      <c r="A108" s="22" t="s">
        <v>88</v>
      </c>
      <c r="B108" s="22" t="s">
        <v>281</v>
      </c>
    </row>
    <row r="109" spans="1:2" x14ac:dyDescent="0.25">
      <c r="A109" s="23" t="s">
        <v>89</v>
      </c>
      <c r="B109" s="23" t="s">
        <v>278</v>
      </c>
    </row>
    <row r="110" spans="1:2" x14ac:dyDescent="0.25">
      <c r="A110" s="22" t="s">
        <v>90</v>
      </c>
      <c r="B110" s="22" t="s">
        <v>278</v>
      </c>
    </row>
    <row r="111" spans="1:2" x14ac:dyDescent="0.25">
      <c r="A111" s="23" t="s">
        <v>91</v>
      </c>
      <c r="B111" s="23" t="s">
        <v>278</v>
      </c>
    </row>
    <row r="112" spans="1:2" x14ac:dyDescent="0.25">
      <c r="A112" s="22" t="s">
        <v>92</v>
      </c>
      <c r="B112" s="22" t="s">
        <v>280</v>
      </c>
    </row>
    <row r="113" spans="1:2" x14ac:dyDescent="0.25">
      <c r="A113" s="23" t="s">
        <v>93</v>
      </c>
      <c r="B113" s="23" t="s">
        <v>277</v>
      </c>
    </row>
    <row r="114" spans="1:2" x14ac:dyDescent="0.25">
      <c r="A114" s="22" t="s">
        <v>94</v>
      </c>
      <c r="B114" s="22" t="s">
        <v>276</v>
      </c>
    </row>
    <row r="115" spans="1:2" x14ac:dyDescent="0.25">
      <c r="A115" s="23" t="s">
        <v>95</v>
      </c>
      <c r="B115" s="23" t="s">
        <v>277</v>
      </c>
    </row>
    <row r="116" spans="1:2" x14ac:dyDescent="0.25">
      <c r="A116" s="22" t="s">
        <v>96</v>
      </c>
      <c r="B116" s="22" t="s">
        <v>279</v>
      </c>
    </row>
    <row r="117" spans="1:2" x14ac:dyDescent="0.25">
      <c r="A117" s="23" t="s">
        <v>97</v>
      </c>
      <c r="B117" s="23" t="s">
        <v>275</v>
      </c>
    </row>
    <row r="118" spans="1:2" x14ac:dyDescent="0.25">
      <c r="A118" s="22" t="s">
        <v>98</v>
      </c>
      <c r="B118" s="22" t="s">
        <v>277</v>
      </c>
    </row>
    <row r="119" spans="1:2" x14ac:dyDescent="0.25">
      <c r="A119" s="23" t="s">
        <v>99</v>
      </c>
      <c r="B119" s="23" t="s">
        <v>277</v>
      </c>
    </row>
    <row r="120" spans="1:2" x14ac:dyDescent="0.25">
      <c r="A120" s="22" t="s">
        <v>100</v>
      </c>
      <c r="B120" s="22" t="s">
        <v>281</v>
      </c>
    </row>
    <row r="121" spans="1:2" x14ac:dyDescent="0.25">
      <c r="A121" s="23" t="s">
        <v>101</v>
      </c>
      <c r="B121" s="23" t="s">
        <v>281</v>
      </c>
    </row>
    <row r="122" spans="1:2" x14ac:dyDescent="0.25">
      <c r="A122" s="22" t="s">
        <v>102</v>
      </c>
      <c r="B122" s="22" t="s">
        <v>277</v>
      </c>
    </row>
    <row r="123" spans="1:2" x14ac:dyDescent="0.25">
      <c r="A123" s="23" t="s">
        <v>103</v>
      </c>
      <c r="B123" s="23" t="s">
        <v>279</v>
      </c>
    </row>
    <row r="124" spans="1:2" x14ac:dyDescent="0.25">
      <c r="A124" s="22" t="s">
        <v>104</v>
      </c>
      <c r="B124" s="22" t="s">
        <v>278</v>
      </c>
    </row>
    <row r="125" spans="1:2" x14ac:dyDescent="0.25">
      <c r="A125" s="23" t="s">
        <v>105</v>
      </c>
      <c r="B125" s="23" t="s">
        <v>277</v>
      </c>
    </row>
    <row r="126" spans="1:2" x14ac:dyDescent="0.25">
      <c r="A126" s="22" t="s">
        <v>106</v>
      </c>
      <c r="B126" s="22" t="s">
        <v>277</v>
      </c>
    </row>
    <row r="127" spans="1:2" x14ac:dyDescent="0.25">
      <c r="A127" s="23" t="s">
        <v>107</v>
      </c>
      <c r="B127" s="23" t="s">
        <v>275</v>
      </c>
    </row>
    <row r="128" spans="1:2" x14ac:dyDescent="0.25">
      <c r="A128" s="22" t="s">
        <v>108</v>
      </c>
      <c r="B128" s="22" t="s">
        <v>277</v>
      </c>
    </row>
    <row r="129" spans="1:2" x14ac:dyDescent="0.25">
      <c r="A129" s="23" t="s">
        <v>109</v>
      </c>
      <c r="B129" s="23" t="s">
        <v>277</v>
      </c>
    </row>
    <row r="130" spans="1:2" x14ac:dyDescent="0.25">
      <c r="A130" s="22" t="s">
        <v>110</v>
      </c>
      <c r="B130" s="22" t="s">
        <v>277</v>
      </c>
    </row>
    <row r="131" spans="1:2" x14ac:dyDescent="0.25">
      <c r="A131" s="23" t="s">
        <v>111</v>
      </c>
      <c r="B131" s="23" t="s">
        <v>277</v>
      </c>
    </row>
    <row r="132" spans="1:2" x14ac:dyDescent="0.25">
      <c r="A132" s="22" t="s">
        <v>112</v>
      </c>
      <c r="B132" s="22" t="s">
        <v>276</v>
      </c>
    </row>
    <row r="133" spans="1:2" x14ac:dyDescent="0.25">
      <c r="A133" s="23" t="s">
        <v>113</v>
      </c>
      <c r="B133" s="23" t="s">
        <v>277</v>
      </c>
    </row>
    <row r="134" spans="1:2" x14ac:dyDescent="0.25">
      <c r="A134" s="22" t="s">
        <v>114</v>
      </c>
      <c r="B134" s="22" t="s">
        <v>278</v>
      </c>
    </row>
    <row r="135" spans="1:2" x14ac:dyDescent="0.25">
      <c r="A135" s="23" t="s">
        <v>115</v>
      </c>
      <c r="B135" s="23" t="s">
        <v>277</v>
      </c>
    </row>
    <row r="136" spans="1:2" x14ac:dyDescent="0.25">
      <c r="A136" s="22" t="s">
        <v>116</v>
      </c>
      <c r="B136" s="22" t="s">
        <v>275</v>
      </c>
    </row>
    <row r="137" spans="1:2" x14ac:dyDescent="0.25">
      <c r="A137" s="23" t="s">
        <v>117</v>
      </c>
      <c r="B137" s="23" t="s">
        <v>278</v>
      </c>
    </row>
    <row r="138" spans="1:2" x14ac:dyDescent="0.25">
      <c r="A138" s="22" t="s">
        <v>118</v>
      </c>
      <c r="B138" s="22" t="s">
        <v>281</v>
      </c>
    </row>
    <row r="139" spans="1:2" x14ac:dyDescent="0.25">
      <c r="A139" s="23" t="s">
        <v>119</v>
      </c>
      <c r="B139" s="23" t="s">
        <v>281</v>
      </c>
    </row>
    <row r="140" spans="1:2" x14ac:dyDescent="0.25">
      <c r="A140" s="22" t="s">
        <v>120</v>
      </c>
      <c r="B140" s="22" t="s">
        <v>278</v>
      </c>
    </row>
    <row r="141" spans="1:2" x14ac:dyDescent="0.25">
      <c r="A141" s="23" t="s">
        <v>121</v>
      </c>
      <c r="B141" s="23" t="s">
        <v>278</v>
      </c>
    </row>
    <row r="142" spans="1:2" x14ac:dyDescent="0.25">
      <c r="A142" s="22" t="s">
        <v>122</v>
      </c>
      <c r="B142" s="22" t="s">
        <v>276</v>
      </c>
    </row>
    <row r="143" spans="1:2" x14ac:dyDescent="0.25">
      <c r="A143" s="23" t="s">
        <v>123</v>
      </c>
      <c r="B143" s="23" t="s">
        <v>280</v>
      </c>
    </row>
    <row r="144" spans="1:2" x14ac:dyDescent="0.25">
      <c r="A144" s="22" t="s">
        <v>124</v>
      </c>
      <c r="B144" s="22" t="s">
        <v>277</v>
      </c>
    </row>
    <row r="145" spans="1:2" x14ac:dyDescent="0.25">
      <c r="A145" s="23" t="s">
        <v>125</v>
      </c>
      <c r="B145" s="23" t="s">
        <v>281</v>
      </c>
    </row>
    <row r="146" spans="1:2" x14ac:dyDescent="0.25">
      <c r="A146" s="22" t="s">
        <v>126</v>
      </c>
      <c r="B146" s="22" t="s">
        <v>277</v>
      </c>
    </row>
    <row r="147" spans="1:2" x14ac:dyDescent="0.25">
      <c r="A147" s="23" t="s">
        <v>127</v>
      </c>
      <c r="B147" s="23" t="s">
        <v>275</v>
      </c>
    </row>
    <row r="148" spans="1:2" x14ac:dyDescent="0.25">
      <c r="A148" s="22" t="s">
        <v>128</v>
      </c>
      <c r="B148" s="22" t="s">
        <v>275</v>
      </c>
    </row>
    <row r="149" spans="1:2" x14ac:dyDescent="0.25">
      <c r="A149" s="23" t="s">
        <v>129</v>
      </c>
      <c r="B149" s="23" t="s">
        <v>278</v>
      </c>
    </row>
    <row r="150" spans="1:2" x14ac:dyDescent="0.25">
      <c r="A150" s="22" t="s">
        <v>130</v>
      </c>
      <c r="B150" s="22" t="s">
        <v>277</v>
      </c>
    </row>
    <row r="151" spans="1:2" x14ac:dyDescent="0.25">
      <c r="A151" s="23" t="s">
        <v>131</v>
      </c>
      <c r="B151" s="23" t="s">
        <v>279</v>
      </c>
    </row>
    <row r="152" spans="1:2" x14ac:dyDescent="0.25">
      <c r="A152" s="22" t="s">
        <v>132</v>
      </c>
      <c r="B152" s="22" t="s">
        <v>281</v>
      </c>
    </row>
    <row r="153" spans="1:2" x14ac:dyDescent="0.25">
      <c r="A153" s="23" t="s">
        <v>133</v>
      </c>
      <c r="B153" s="23" t="s">
        <v>275</v>
      </c>
    </row>
    <row r="154" spans="1:2" x14ac:dyDescent="0.25">
      <c r="A154" s="22" t="s">
        <v>134</v>
      </c>
      <c r="B154" s="22" t="s">
        <v>281</v>
      </c>
    </row>
    <row r="155" spans="1:2" x14ac:dyDescent="0.25">
      <c r="A155" s="23" t="s">
        <v>135</v>
      </c>
      <c r="B155" s="23" t="s">
        <v>281</v>
      </c>
    </row>
    <row r="156" spans="1:2" x14ac:dyDescent="0.25">
      <c r="A156" s="22" t="s">
        <v>136</v>
      </c>
      <c r="B156" s="22" t="s">
        <v>281</v>
      </c>
    </row>
    <row r="157" spans="1:2" x14ac:dyDescent="0.25">
      <c r="A157" s="23" t="s">
        <v>137</v>
      </c>
      <c r="B157" s="23" t="s">
        <v>275</v>
      </c>
    </row>
    <row r="158" spans="1:2" x14ac:dyDescent="0.25">
      <c r="A158" s="22" t="s">
        <v>138</v>
      </c>
      <c r="B158" s="22" t="s">
        <v>277</v>
      </c>
    </row>
    <row r="159" spans="1:2" x14ac:dyDescent="0.25">
      <c r="A159" s="23" t="s">
        <v>139</v>
      </c>
      <c r="B159" s="23" t="s">
        <v>277</v>
      </c>
    </row>
    <row r="160" spans="1:2" x14ac:dyDescent="0.25">
      <c r="A160" s="22" t="s">
        <v>140</v>
      </c>
      <c r="B160" s="22" t="s">
        <v>275</v>
      </c>
    </row>
    <row r="161" spans="1:2" x14ac:dyDescent="0.25">
      <c r="A161" s="23" t="s">
        <v>141</v>
      </c>
      <c r="B161" s="23" t="s">
        <v>279</v>
      </c>
    </row>
    <row r="162" spans="1:2" x14ac:dyDescent="0.25">
      <c r="A162" s="22" t="s">
        <v>142</v>
      </c>
      <c r="B162" s="22" t="s">
        <v>278</v>
      </c>
    </row>
    <row r="163" spans="1:2" x14ac:dyDescent="0.25">
      <c r="A163" s="23" t="s">
        <v>143</v>
      </c>
      <c r="B163" s="23" t="s">
        <v>280</v>
      </c>
    </row>
    <row r="164" spans="1:2" x14ac:dyDescent="0.25">
      <c r="A164" s="22" t="s">
        <v>144</v>
      </c>
      <c r="B164" s="22" t="s">
        <v>278</v>
      </c>
    </row>
    <row r="165" spans="1:2" x14ac:dyDescent="0.25">
      <c r="A165" s="23" t="s">
        <v>145</v>
      </c>
      <c r="B165" s="23" t="s">
        <v>277</v>
      </c>
    </row>
    <row r="166" spans="1:2" x14ac:dyDescent="0.25">
      <c r="A166" s="22" t="s">
        <v>146</v>
      </c>
      <c r="B166" s="22" t="s">
        <v>278</v>
      </c>
    </row>
    <row r="167" spans="1:2" x14ac:dyDescent="0.25">
      <c r="A167" s="23" t="s">
        <v>147</v>
      </c>
      <c r="B167" s="23" t="s">
        <v>277</v>
      </c>
    </row>
    <row r="168" spans="1:2" x14ac:dyDescent="0.25">
      <c r="A168" s="22" t="s">
        <v>148</v>
      </c>
      <c r="B168" s="22" t="s">
        <v>277</v>
      </c>
    </row>
    <row r="169" spans="1:2" x14ac:dyDescent="0.25">
      <c r="A169" s="23" t="s">
        <v>149</v>
      </c>
      <c r="B169" s="23" t="s">
        <v>276</v>
      </c>
    </row>
    <row r="170" spans="1:2" x14ac:dyDescent="0.25">
      <c r="A170" s="22" t="s">
        <v>150</v>
      </c>
      <c r="B170" s="22" t="s">
        <v>277</v>
      </c>
    </row>
    <row r="171" spans="1:2" x14ac:dyDescent="0.25">
      <c r="A171" s="23" t="s">
        <v>151</v>
      </c>
      <c r="B171" s="23" t="s">
        <v>279</v>
      </c>
    </row>
    <row r="172" spans="1:2" x14ac:dyDescent="0.25">
      <c r="A172" s="22" t="s">
        <v>152</v>
      </c>
      <c r="B172" s="22" t="s">
        <v>275</v>
      </c>
    </row>
    <row r="173" spans="1:2" x14ac:dyDescent="0.25">
      <c r="A173" s="23" t="s">
        <v>153</v>
      </c>
      <c r="B173" s="23" t="s">
        <v>276</v>
      </c>
    </row>
    <row r="174" spans="1:2" x14ac:dyDescent="0.25">
      <c r="A174" s="22" t="s">
        <v>154</v>
      </c>
      <c r="B174" s="22" t="s">
        <v>275</v>
      </c>
    </row>
    <row r="175" spans="1:2" x14ac:dyDescent="0.25">
      <c r="A175" s="23" t="s">
        <v>155</v>
      </c>
      <c r="B175" s="23" t="s">
        <v>275</v>
      </c>
    </row>
    <row r="176" spans="1:2" x14ac:dyDescent="0.25">
      <c r="A176" s="22" t="s">
        <v>156</v>
      </c>
      <c r="B176" s="22" t="s">
        <v>275</v>
      </c>
    </row>
    <row r="177" spans="1:2" x14ac:dyDescent="0.25">
      <c r="A177" s="23" t="s">
        <v>157</v>
      </c>
      <c r="B177" s="23" t="s">
        <v>275</v>
      </c>
    </row>
    <row r="178" spans="1:2" x14ac:dyDescent="0.25">
      <c r="A178" s="22" t="s">
        <v>158</v>
      </c>
      <c r="B178" s="22" t="s">
        <v>277</v>
      </c>
    </row>
    <row r="179" spans="1:2" x14ac:dyDescent="0.25">
      <c r="A179" s="23" t="s">
        <v>159</v>
      </c>
      <c r="B179" s="23" t="s">
        <v>281</v>
      </c>
    </row>
    <row r="180" spans="1:2" x14ac:dyDescent="0.25">
      <c r="A180" s="22" t="s">
        <v>160</v>
      </c>
      <c r="B180" s="22" t="s">
        <v>279</v>
      </c>
    </row>
    <row r="181" spans="1:2" x14ac:dyDescent="0.25">
      <c r="A181" s="23" t="s">
        <v>161</v>
      </c>
      <c r="B181" s="23" t="s">
        <v>281</v>
      </c>
    </row>
    <row r="182" spans="1:2" x14ac:dyDescent="0.25">
      <c r="A182" s="22" t="s">
        <v>162</v>
      </c>
      <c r="B182" s="22" t="s">
        <v>281</v>
      </c>
    </row>
    <row r="183" spans="1:2" x14ac:dyDescent="0.25">
      <c r="A183" s="23" t="s">
        <v>163</v>
      </c>
      <c r="B183" s="23" t="s">
        <v>275</v>
      </c>
    </row>
    <row r="184" spans="1:2" x14ac:dyDescent="0.25">
      <c r="A184" s="22" t="s">
        <v>164</v>
      </c>
      <c r="B184" s="22" t="s">
        <v>275</v>
      </c>
    </row>
    <row r="185" spans="1:2" x14ac:dyDescent="0.25">
      <c r="A185" s="23" t="s">
        <v>165</v>
      </c>
      <c r="B185" s="23" t="s">
        <v>276</v>
      </c>
    </row>
    <row r="186" spans="1:2" x14ac:dyDescent="0.25">
      <c r="A186" s="22" t="s">
        <v>166</v>
      </c>
      <c r="B186" s="22" t="s">
        <v>277</v>
      </c>
    </row>
    <row r="187" spans="1:2" x14ac:dyDescent="0.25">
      <c r="A187" s="23" t="s">
        <v>167</v>
      </c>
      <c r="B187" s="23" t="s">
        <v>278</v>
      </c>
    </row>
    <row r="188" spans="1:2" x14ac:dyDescent="0.25">
      <c r="A188" s="22" t="s">
        <v>168</v>
      </c>
      <c r="B188" s="22" t="s">
        <v>279</v>
      </c>
    </row>
    <row r="189" spans="1:2" x14ac:dyDescent="0.25">
      <c r="A189" s="23" t="s">
        <v>169</v>
      </c>
      <c r="B189" s="23" t="s">
        <v>275</v>
      </c>
    </row>
    <row r="190" spans="1:2" x14ac:dyDescent="0.25">
      <c r="A190" s="22" t="s">
        <v>170</v>
      </c>
      <c r="B190" s="22" t="s">
        <v>277</v>
      </c>
    </row>
    <row r="191" spans="1:2" x14ac:dyDescent="0.25">
      <c r="A191" s="23" t="s">
        <v>171</v>
      </c>
      <c r="B191" s="23" t="s">
        <v>277</v>
      </c>
    </row>
    <row r="192" spans="1:2" x14ac:dyDescent="0.25">
      <c r="A192" s="22" t="s">
        <v>172</v>
      </c>
      <c r="B192" s="22" t="s">
        <v>275</v>
      </c>
    </row>
    <row r="193" spans="1:2" x14ac:dyDescent="0.25">
      <c r="A193" s="23" t="s">
        <v>173</v>
      </c>
      <c r="B193" s="23" t="s">
        <v>278</v>
      </c>
    </row>
    <row r="194" spans="1:2" x14ac:dyDescent="0.25">
      <c r="A194" s="22" t="s">
        <v>174</v>
      </c>
      <c r="B194" s="22" t="s">
        <v>276</v>
      </c>
    </row>
    <row r="195" spans="1:2" x14ac:dyDescent="0.25">
      <c r="A195" s="23" t="s">
        <v>175</v>
      </c>
      <c r="B195" s="23" t="s">
        <v>275</v>
      </c>
    </row>
    <row r="196" spans="1:2" x14ac:dyDescent="0.25">
      <c r="A196" s="22" t="s">
        <v>176</v>
      </c>
      <c r="B196" s="22" t="s">
        <v>280</v>
      </c>
    </row>
    <row r="197" spans="1:2" x14ac:dyDescent="0.25">
      <c r="A197" s="23" t="s">
        <v>177</v>
      </c>
      <c r="B197" s="23" t="s">
        <v>280</v>
      </c>
    </row>
    <row r="198" spans="1:2" x14ac:dyDescent="0.25">
      <c r="A198" s="22" t="s">
        <v>178</v>
      </c>
      <c r="B198" s="22" t="s">
        <v>281</v>
      </c>
    </row>
    <row r="199" spans="1:2" x14ac:dyDescent="0.25">
      <c r="A199" s="23" t="s">
        <v>179</v>
      </c>
      <c r="B199" s="23" t="s">
        <v>278</v>
      </c>
    </row>
    <row r="200" spans="1:2" x14ac:dyDescent="0.25">
      <c r="A200" s="22" t="s">
        <v>180</v>
      </c>
      <c r="B200" s="22" t="s">
        <v>281</v>
      </c>
    </row>
    <row r="201" spans="1:2" x14ac:dyDescent="0.25">
      <c r="A201" s="23" t="s">
        <v>181</v>
      </c>
      <c r="B201" s="23" t="s">
        <v>280</v>
      </c>
    </row>
    <row r="202" spans="1:2" x14ac:dyDescent="0.25">
      <c r="A202" s="22" t="s">
        <v>182</v>
      </c>
      <c r="B202" s="22" t="s">
        <v>280</v>
      </c>
    </row>
    <row r="203" spans="1:2" x14ac:dyDescent="0.25">
      <c r="A203" s="23" t="s">
        <v>183</v>
      </c>
      <c r="B203" s="23" t="s">
        <v>278</v>
      </c>
    </row>
    <row r="204" spans="1:2" x14ac:dyDescent="0.25">
      <c r="A204" s="22" t="s">
        <v>184</v>
      </c>
      <c r="B204" s="22" t="s">
        <v>277</v>
      </c>
    </row>
    <row r="205" spans="1:2" x14ac:dyDescent="0.25">
      <c r="A205" s="23" t="s">
        <v>185</v>
      </c>
      <c r="B205" s="23" t="s">
        <v>279</v>
      </c>
    </row>
    <row r="206" spans="1:2" x14ac:dyDescent="0.25">
      <c r="A206" s="22" t="s">
        <v>186</v>
      </c>
      <c r="B206" s="22" t="s">
        <v>275</v>
      </c>
    </row>
    <row r="207" spans="1:2" x14ac:dyDescent="0.25">
      <c r="A207" s="23" t="s">
        <v>187</v>
      </c>
      <c r="B207" s="23" t="s">
        <v>278</v>
      </c>
    </row>
    <row r="208" spans="1:2" x14ac:dyDescent="0.25">
      <c r="A208" s="22" t="s">
        <v>188</v>
      </c>
      <c r="B208" s="22" t="s">
        <v>280</v>
      </c>
    </row>
    <row r="209" spans="1:2" x14ac:dyDescent="0.25">
      <c r="A209" s="23" t="s">
        <v>189</v>
      </c>
      <c r="B209" s="23" t="s">
        <v>275</v>
      </c>
    </row>
    <row r="210" spans="1:2" x14ac:dyDescent="0.25">
      <c r="A210" s="22" t="s">
        <v>190</v>
      </c>
      <c r="B210" s="22" t="s">
        <v>275</v>
      </c>
    </row>
    <row r="211" spans="1:2" x14ac:dyDescent="0.25">
      <c r="A211" s="23" t="s">
        <v>191</v>
      </c>
      <c r="B211" s="23" t="s">
        <v>277</v>
      </c>
    </row>
    <row r="212" spans="1:2" x14ac:dyDescent="0.25">
      <c r="A212" s="22" t="s">
        <v>192</v>
      </c>
      <c r="B212" s="22" t="s">
        <v>277</v>
      </c>
    </row>
    <row r="213" spans="1:2" x14ac:dyDescent="0.25">
      <c r="A213" s="23" t="s">
        <v>193</v>
      </c>
      <c r="B213" s="23" t="s">
        <v>280</v>
      </c>
    </row>
    <row r="214" spans="1:2" x14ac:dyDescent="0.25">
      <c r="A214" s="22" t="s">
        <v>194</v>
      </c>
      <c r="B214" s="22" t="s">
        <v>281</v>
      </c>
    </row>
    <row r="215" spans="1:2" x14ac:dyDescent="0.25">
      <c r="A215" s="23" t="s">
        <v>195</v>
      </c>
      <c r="B215" s="23" t="s">
        <v>279</v>
      </c>
    </row>
    <row r="216" spans="1:2" x14ac:dyDescent="0.25">
      <c r="A216" s="22" t="s">
        <v>196</v>
      </c>
      <c r="B216" s="22" t="s">
        <v>281</v>
      </c>
    </row>
    <row r="217" spans="1:2" x14ac:dyDescent="0.25">
      <c r="A217" s="23" t="s">
        <v>197</v>
      </c>
      <c r="B217" s="23" t="s">
        <v>280</v>
      </c>
    </row>
    <row r="218" spans="1:2" x14ac:dyDescent="0.25">
      <c r="A218" s="22" t="s">
        <v>198</v>
      </c>
      <c r="B218" s="22" t="s">
        <v>279</v>
      </c>
    </row>
    <row r="219" spans="1:2" x14ac:dyDescent="0.25">
      <c r="A219" s="23" t="s">
        <v>199</v>
      </c>
      <c r="B219" s="23" t="s">
        <v>281</v>
      </c>
    </row>
    <row r="220" spans="1:2" x14ac:dyDescent="0.25">
      <c r="A220" s="22" t="s">
        <v>200</v>
      </c>
      <c r="B220" s="22" t="s">
        <v>278</v>
      </c>
    </row>
    <row r="221" spans="1:2" x14ac:dyDescent="0.25">
      <c r="A221" s="23" t="s">
        <v>201</v>
      </c>
      <c r="B221" s="23" t="s">
        <v>277</v>
      </c>
    </row>
    <row r="222" spans="1:2" x14ac:dyDescent="0.25">
      <c r="A222" s="22" t="s">
        <v>202</v>
      </c>
      <c r="B222" s="22" t="s">
        <v>276</v>
      </c>
    </row>
    <row r="223" spans="1:2" x14ac:dyDescent="0.25">
      <c r="A223" s="23" t="s">
        <v>203</v>
      </c>
      <c r="B223" s="23" t="s">
        <v>279</v>
      </c>
    </row>
  </sheetData>
  <phoneticPr fontId="7" type="noConversion"/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9"/>
  <sheetViews>
    <sheetView tabSelected="1" workbookViewId="0">
      <selection activeCell="P4" sqref="P4"/>
    </sheetView>
  </sheetViews>
  <sheetFormatPr defaultRowHeight="15" x14ac:dyDescent="0.25"/>
  <cols>
    <col min="1" max="1" width="31.7109375" bestFit="1" customWidth="1"/>
    <col min="2" max="2" width="14.85546875" customWidth="1"/>
    <col min="3" max="3" width="14.7109375" customWidth="1"/>
    <col min="4" max="4" width="14" customWidth="1"/>
    <col min="5" max="5" width="15.28515625" customWidth="1"/>
    <col min="6" max="6" width="13.7109375" customWidth="1"/>
    <col min="7" max="7" width="13.5703125" customWidth="1"/>
    <col min="8" max="8" width="13" customWidth="1"/>
    <col min="9" max="9" width="12.5703125" customWidth="1"/>
    <col min="10" max="10" width="12.42578125" customWidth="1"/>
    <col min="11" max="12" width="13.28515625" customWidth="1"/>
    <col min="13" max="13" width="11.28515625" style="14" bestFit="1" customWidth="1"/>
  </cols>
  <sheetData>
    <row r="1" spans="1:14" x14ac:dyDescent="0.25">
      <c r="A1" s="3"/>
    </row>
    <row r="2" spans="1:14" x14ac:dyDescent="0.25">
      <c r="A2" t="s">
        <v>219</v>
      </c>
      <c r="B2" t="s">
        <v>240</v>
      </c>
      <c r="C2" t="s">
        <v>241</v>
      </c>
      <c r="D2" t="s">
        <v>242</v>
      </c>
      <c r="E2" t="s">
        <v>243</v>
      </c>
      <c r="F2" t="s">
        <v>244</v>
      </c>
      <c r="G2" t="s">
        <v>245</v>
      </c>
      <c r="H2" t="s">
        <v>246</v>
      </c>
      <c r="I2" t="s">
        <v>247</v>
      </c>
      <c r="J2" t="s">
        <v>248</v>
      </c>
      <c r="K2" t="s">
        <v>249</v>
      </c>
      <c r="L2" t="s">
        <v>282</v>
      </c>
      <c r="M2" s="14" t="s">
        <v>250</v>
      </c>
      <c r="N2" t="s">
        <v>254</v>
      </c>
    </row>
    <row r="3" spans="1:14" x14ac:dyDescent="0.25">
      <c r="A3" s="1" t="s">
        <v>0</v>
      </c>
      <c r="B3">
        <v>2</v>
      </c>
      <c r="C3" s="19">
        <v>4</v>
      </c>
      <c r="D3">
        <v>4</v>
      </c>
      <c r="E3">
        <v>4</v>
      </c>
      <c r="F3" s="14">
        <f>(Tabulka1[[#This Row],[Sloupec2]]+Tabulka1[[#This Row],[Sloupec1]])/2</f>
        <v>2</v>
      </c>
      <c r="G3" s="14">
        <v>4</v>
      </c>
      <c r="H3">
        <v>1</v>
      </c>
      <c r="I3">
        <v>7</v>
      </c>
      <c r="J3">
        <v>3</v>
      </c>
      <c r="K3">
        <v>7</v>
      </c>
      <c r="L3" s="25" t="s">
        <v>276</v>
      </c>
      <c r="M3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40</v>
      </c>
      <c r="N3" t="s">
        <v>251</v>
      </c>
    </row>
    <row r="4" spans="1:14" x14ac:dyDescent="0.25">
      <c r="A4" s="1" t="s">
        <v>1</v>
      </c>
      <c r="B4">
        <v>5</v>
      </c>
      <c r="C4" s="19">
        <v>4</v>
      </c>
      <c r="D4">
        <v>5</v>
      </c>
      <c r="E4">
        <v>4</v>
      </c>
      <c r="F4" s="14">
        <f>(Tabulka1[[#This Row],[Sloupec2]]+Tabulka1[[#This Row],[Sloupec1]])/2</f>
        <v>4.5</v>
      </c>
      <c r="G4" s="14">
        <v>2</v>
      </c>
      <c r="H4">
        <v>3</v>
      </c>
      <c r="I4">
        <v>7</v>
      </c>
      <c r="J4">
        <v>4</v>
      </c>
      <c r="K4">
        <v>6</v>
      </c>
      <c r="L4" s="26" t="s">
        <v>277</v>
      </c>
      <c r="M4" s="14">
        <f>SUM(Tabulka511[[#This Row],[Indikátor č. 1]:[Indikátor č. 11]])</f>
        <v>44.5</v>
      </c>
      <c r="N4" t="s">
        <v>251</v>
      </c>
    </row>
    <row r="5" spans="1:14" x14ac:dyDescent="0.25">
      <c r="A5" s="1" t="s">
        <v>2</v>
      </c>
      <c r="B5">
        <v>6</v>
      </c>
      <c r="C5" s="19">
        <v>7</v>
      </c>
      <c r="D5">
        <v>7</v>
      </c>
      <c r="E5">
        <v>6</v>
      </c>
      <c r="F5" s="14">
        <f>(Tabulka1[[#This Row],[Sloupec2]]+Tabulka1[[#This Row],[Sloupec1]])/2</f>
        <v>4.5</v>
      </c>
      <c r="G5" s="14">
        <v>3</v>
      </c>
      <c r="H5">
        <v>5</v>
      </c>
      <c r="I5">
        <v>4</v>
      </c>
      <c r="J5">
        <v>4</v>
      </c>
      <c r="K5">
        <v>6</v>
      </c>
      <c r="L5" s="25" t="s">
        <v>277</v>
      </c>
      <c r="M5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57.5</v>
      </c>
      <c r="N5" t="s">
        <v>251</v>
      </c>
    </row>
    <row r="6" spans="1:14" x14ac:dyDescent="0.25">
      <c r="A6" s="1" t="s">
        <v>3</v>
      </c>
      <c r="B6">
        <v>1</v>
      </c>
      <c r="C6" s="19">
        <v>5</v>
      </c>
      <c r="D6">
        <v>4</v>
      </c>
      <c r="E6">
        <v>4</v>
      </c>
      <c r="F6" s="14">
        <f>(Tabulka1[[#This Row],[Sloupec2]]+Tabulka1[[#This Row],[Sloupec1]])/2</f>
        <v>2</v>
      </c>
      <c r="G6" s="14">
        <v>4</v>
      </c>
      <c r="H6">
        <v>1</v>
      </c>
      <c r="I6">
        <v>2</v>
      </c>
      <c r="J6">
        <v>4</v>
      </c>
      <c r="K6">
        <v>7</v>
      </c>
      <c r="L6" s="26" t="s">
        <v>278</v>
      </c>
      <c r="M6" s="14">
        <f>SUM(Tabulka511[[#This Row],[Indikátor č. 1]:[Indikátor č. 11]])</f>
        <v>34</v>
      </c>
      <c r="N6" t="s">
        <v>252</v>
      </c>
    </row>
    <row r="7" spans="1:14" x14ac:dyDescent="0.25">
      <c r="A7" s="1" t="s">
        <v>4</v>
      </c>
      <c r="B7">
        <v>4</v>
      </c>
      <c r="C7" s="19">
        <v>5</v>
      </c>
      <c r="D7">
        <v>5</v>
      </c>
      <c r="E7">
        <v>4</v>
      </c>
      <c r="F7" s="14">
        <f>(Tabulka1[[#This Row],[Sloupec2]]+Tabulka1[[#This Row],[Sloupec1]])/2</f>
        <v>3.5</v>
      </c>
      <c r="G7" s="14">
        <v>3</v>
      </c>
      <c r="H7">
        <v>1</v>
      </c>
      <c r="I7">
        <v>1</v>
      </c>
      <c r="J7">
        <v>4</v>
      </c>
      <c r="K7">
        <v>7</v>
      </c>
      <c r="L7" s="25" t="s">
        <v>278</v>
      </c>
      <c r="M7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38.5</v>
      </c>
      <c r="N7" t="s">
        <v>251</v>
      </c>
    </row>
    <row r="8" spans="1:14" x14ac:dyDescent="0.25">
      <c r="A8" s="1" t="s">
        <v>5</v>
      </c>
      <c r="B8">
        <v>3</v>
      </c>
      <c r="C8" s="19">
        <v>4</v>
      </c>
      <c r="D8">
        <v>4</v>
      </c>
      <c r="E8">
        <v>4</v>
      </c>
      <c r="F8" s="14">
        <f>(Tabulka1[[#This Row],[Sloupec2]]+Tabulka1[[#This Row],[Sloupec1]])/2</f>
        <v>6</v>
      </c>
      <c r="G8" s="14">
        <v>3</v>
      </c>
      <c r="H8">
        <v>2</v>
      </c>
      <c r="I8">
        <v>7</v>
      </c>
      <c r="J8">
        <v>4</v>
      </c>
      <c r="K8">
        <v>7</v>
      </c>
      <c r="L8" s="26" t="s">
        <v>279</v>
      </c>
      <c r="M8" s="14">
        <f>SUM(Tabulka511[[#This Row],[Indikátor č. 1]:[Indikátor č. 11]])</f>
        <v>44</v>
      </c>
      <c r="N8" t="s">
        <v>251</v>
      </c>
    </row>
    <row r="9" spans="1:14" x14ac:dyDescent="0.25">
      <c r="A9" s="1" t="s">
        <v>6</v>
      </c>
      <c r="B9">
        <v>2</v>
      </c>
      <c r="C9" s="19">
        <v>3</v>
      </c>
      <c r="D9">
        <v>4</v>
      </c>
      <c r="E9">
        <v>2</v>
      </c>
      <c r="F9" s="14">
        <f>(Tabulka1[[#This Row],[Sloupec2]]+Tabulka1[[#This Row],[Sloupec1]])/2</f>
        <v>4.5</v>
      </c>
      <c r="G9" s="14">
        <v>1</v>
      </c>
      <c r="H9">
        <v>3</v>
      </c>
      <c r="I9">
        <v>7</v>
      </c>
      <c r="J9">
        <v>4</v>
      </c>
      <c r="K9">
        <v>7</v>
      </c>
      <c r="L9" s="25" t="s">
        <v>275</v>
      </c>
      <c r="M9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44.5</v>
      </c>
      <c r="N9" t="s">
        <v>251</v>
      </c>
    </row>
    <row r="10" spans="1:14" x14ac:dyDescent="0.25">
      <c r="A10" s="1" t="s">
        <v>7</v>
      </c>
      <c r="B10">
        <v>4</v>
      </c>
      <c r="C10" s="19">
        <v>3</v>
      </c>
      <c r="D10">
        <v>5</v>
      </c>
      <c r="E10">
        <v>3</v>
      </c>
      <c r="F10" s="14">
        <f>(Tabulka1[[#This Row],[Sloupec2]]+Tabulka1[[#This Row],[Sloupec1]])/2</f>
        <v>4.5</v>
      </c>
      <c r="G10" s="14">
        <v>1</v>
      </c>
      <c r="H10">
        <v>2</v>
      </c>
      <c r="I10">
        <v>7</v>
      </c>
      <c r="J10">
        <v>4</v>
      </c>
      <c r="K10">
        <v>6</v>
      </c>
      <c r="L10" s="26" t="s">
        <v>275</v>
      </c>
      <c r="M10" s="14">
        <f>SUM(Tabulka511[[#This Row],[Indikátor č. 1]:[Indikátor č. 11]])</f>
        <v>39.5</v>
      </c>
      <c r="N10" t="s">
        <v>251</v>
      </c>
    </row>
    <row r="11" spans="1:14" x14ac:dyDescent="0.25">
      <c r="A11" s="1" t="s">
        <v>8</v>
      </c>
      <c r="B11">
        <v>4</v>
      </c>
      <c r="C11" s="19">
        <v>3</v>
      </c>
      <c r="D11">
        <v>4</v>
      </c>
      <c r="E11">
        <v>3</v>
      </c>
      <c r="F11" s="14">
        <f>(Tabulka1[[#This Row],[Sloupec2]]+Tabulka1[[#This Row],[Sloupec1]])/2</f>
        <v>2.5</v>
      </c>
      <c r="G11" s="14">
        <v>3</v>
      </c>
      <c r="H11">
        <v>1</v>
      </c>
      <c r="I11">
        <v>1</v>
      </c>
      <c r="J11">
        <v>4</v>
      </c>
      <c r="K11">
        <v>7</v>
      </c>
      <c r="L11" s="25" t="s">
        <v>278</v>
      </c>
      <c r="M11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33.5</v>
      </c>
      <c r="N11" t="s">
        <v>252</v>
      </c>
    </row>
    <row r="12" spans="1:14" x14ac:dyDescent="0.25">
      <c r="A12" s="1" t="s">
        <v>9</v>
      </c>
      <c r="B12">
        <v>4</v>
      </c>
      <c r="C12" s="19">
        <v>3</v>
      </c>
      <c r="D12">
        <v>5</v>
      </c>
      <c r="E12">
        <v>4</v>
      </c>
      <c r="F12" s="14">
        <f>(Tabulka1[[#This Row],[Sloupec2]]+Tabulka1[[#This Row],[Sloupec1]])/2</f>
        <v>4</v>
      </c>
      <c r="G12" s="14">
        <v>2</v>
      </c>
      <c r="H12">
        <v>3</v>
      </c>
      <c r="I12">
        <v>7</v>
      </c>
      <c r="J12">
        <v>4</v>
      </c>
      <c r="K12">
        <v>5</v>
      </c>
      <c r="L12" s="26" t="s">
        <v>279</v>
      </c>
      <c r="M12" s="14">
        <f>SUM(Tabulka511[[#This Row],[Indikátor č. 1]:[Indikátor č. 11]])</f>
        <v>41</v>
      </c>
      <c r="N12" t="s">
        <v>251</v>
      </c>
    </row>
    <row r="13" spans="1:14" x14ac:dyDescent="0.25">
      <c r="A13" s="2" t="s">
        <v>204</v>
      </c>
      <c r="B13">
        <v>7</v>
      </c>
      <c r="C13" s="19">
        <v>7</v>
      </c>
      <c r="D13">
        <v>7</v>
      </c>
      <c r="E13">
        <v>7</v>
      </c>
      <c r="F13" s="14">
        <f>(Tabulka1[[#This Row],[Sloupec2]]+Tabulka1[[#This Row],[Sloupec1]])/2</f>
        <v>5</v>
      </c>
      <c r="G13" s="14">
        <v>3</v>
      </c>
      <c r="H13">
        <v>4</v>
      </c>
      <c r="I13">
        <v>4</v>
      </c>
      <c r="J13">
        <v>5</v>
      </c>
      <c r="K13">
        <v>5</v>
      </c>
      <c r="L13" s="27" t="s">
        <v>277</v>
      </c>
      <c r="M13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59</v>
      </c>
      <c r="N13" t="s">
        <v>251</v>
      </c>
    </row>
    <row r="14" spans="1:14" x14ac:dyDescent="0.25">
      <c r="A14" s="1" t="s">
        <v>10</v>
      </c>
      <c r="B14">
        <v>4</v>
      </c>
      <c r="C14" s="19">
        <v>5</v>
      </c>
      <c r="D14">
        <v>5</v>
      </c>
      <c r="E14">
        <v>3</v>
      </c>
      <c r="F14" s="14">
        <f>(Tabulka1[[#This Row],[Sloupec2]]+Tabulka1[[#This Row],[Sloupec1]])/2</f>
        <v>5.5</v>
      </c>
      <c r="G14" s="14">
        <v>7</v>
      </c>
      <c r="H14">
        <v>2</v>
      </c>
      <c r="I14">
        <v>1</v>
      </c>
      <c r="J14">
        <v>5</v>
      </c>
      <c r="K14">
        <v>7</v>
      </c>
      <c r="L14" s="26" t="s">
        <v>279</v>
      </c>
      <c r="M14" s="14">
        <f>SUM(Tabulka511[[#This Row],[Indikátor č. 1]:[Indikátor č. 11]])</f>
        <v>44.5</v>
      </c>
      <c r="N14" t="s">
        <v>251</v>
      </c>
    </row>
    <row r="15" spans="1:14" x14ac:dyDescent="0.25">
      <c r="A15" s="1" t="s">
        <v>11</v>
      </c>
      <c r="B15">
        <v>2</v>
      </c>
      <c r="C15" s="19">
        <v>4</v>
      </c>
      <c r="D15">
        <v>4</v>
      </c>
      <c r="E15">
        <v>2</v>
      </c>
      <c r="F15" s="14">
        <f>(Tabulka1[[#This Row],[Sloupec2]]+Tabulka1[[#This Row],[Sloupec1]])/2</f>
        <v>4.5</v>
      </c>
      <c r="G15" s="14">
        <v>1</v>
      </c>
      <c r="H15">
        <v>1</v>
      </c>
      <c r="I15">
        <v>3</v>
      </c>
      <c r="J15">
        <v>4</v>
      </c>
      <c r="K15">
        <v>7</v>
      </c>
      <c r="L15" s="25" t="s">
        <v>277</v>
      </c>
      <c r="M15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37.5</v>
      </c>
      <c r="N15" t="s">
        <v>252</v>
      </c>
    </row>
    <row r="16" spans="1:14" x14ac:dyDescent="0.25">
      <c r="A16" s="1" t="s">
        <v>12</v>
      </c>
      <c r="B16">
        <v>2</v>
      </c>
      <c r="C16" s="19">
        <v>3</v>
      </c>
      <c r="D16">
        <v>4</v>
      </c>
      <c r="E16">
        <v>3</v>
      </c>
      <c r="F16" s="14">
        <f>(Tabulka1[[#This Row],[Sloupec2]]+Tabulka1[[#This Row],[Sloupec1]])/2</f>
        <v>2</v>
      </c>
      <c r="G16" s="14">
        <v>2</v>
      </c>
      <c r="H16">
        <v>1</v>
      </c>
      <c r="I16">
        <v>7</v>
      </c>
      <c r="J16">
        <v>4</v>
      </c>
      <c r="K16">
        <v>6</v>
      </c>
      <c r="L16" s="26" t="s">
        <v>278</v>
      </c>
      <c r="M16" s="14">
        <f>SUM(Tabulka511[[#This Row],[Indikátor č. 1]:[Indikátor č. 11]])</f>
        <v>34</v>
      </c>
      <c r="N16" t="s">
        <v>252</v>
      </c>
    </row>
    <row r="17" spans="1:14" x14ac:dyDescent="0.25">
      <c r="A17" s="1" t="s">
        <v>13</v>
      </c>
      <c r="B17">
        <v>3</v>
      </c>
      <c r="C17" s="19">
        <v>4</v>
      </c>
      <c r="D17">
        <v>4</v>
      </c>
      <c r="E17">
        <v>3</v>
      </c>
      <c r="F17" s="14">
        <f>(Tabulka1[[#This Row],[Sloupec2]]+Tabulka1[[#This Row],[Sloupec1]])/2</f>
        <v>4</v>
      </c>
      <c r="G17" s="14">
        <v>2</v>
      </c>
      <c r="H17">
        <v>2</v>
      </c>
      <c r="I17">
        <v>7</v>
      </c>
      <c r="J17">
        <v>4</v>
      </c>
      <c r="K17">
        <v>7</v>
      </c>
      <c r="L17" s="25" t="s">
        <v>279</v>
      </c>
      <c r="M17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43</v>
      </c>
      <c r="N17" t="s">
        <v>251</v>
      </c>
    </row>
    <row r="18" spans="1:14" x14ac:dyDescent="0.25">
      <c r="A18" s="1" t="s">
        <v>14</v>
      </c>
      <c r="B18">
        <v>4</v>
      </c>
      <c r="C18" s="19">
        <v>5</v>
      </c>
      <c r="D18">
        <v>5</v>
      </c>
      <c r="E18">
        <v>4</v>
      </c>
      <c r="F18" s="14">
        <f>(Tabulka1[[#This Row],[Sloupec2]]+Tabulka1[[#This Row],[Sloupec1]])/2</f>
        <v>5</v>
      </c>
      <c r="G18" s="14">
        <v>2</v>
      </c>
      <c r="H18">
        <v>1</v>
      </c>
      <c r="I18">
        <v>7</v>
      </c>
      <c r="J18">
        <v>4</v>
      </c>
      <c r="K18">
        <v>6</v>
      </c>
      <c r="L18" s="26" t="s">
        <v>279</v>
      </c>
      <c r="M18" s="14">
        <f>SUM(Tabulka511[[#This Row],[Indikátor č. 1]:[Indikátor č. 11]])</f>
        <v>43</v>
      </c>
      <c r="N18" t="s">
        <v>251</v>
      </c>
    </row>
    <row r="19" spans="1:14" x14ac:dyDescent="0.25">
      <c r="A19" s="1" t="s">
        <v>15</v>
      </c>
      <c r="B19">
        <v>3</v>
      </c>
      <c r="C19" s="19">
        <v>4</v>
      </c>
      <c r="D19">
        <v>4</v>
      </c>
      <c r="E19">
        <v>2</v>
      </c>
      <c r="F19" s="14">
        <f>(Tabulka1[[#This Row],[Sloupec2]]+Tabulka1[[#This Row],[Sloupec1]])/2</f>
        <v>4.5</v>
      </c>
      <c r="G19" s="14">
        <v>1</v>
      </c>
      <c r="H19">
        <v>1</v>
      </c>
      <c r="I19">
        <v>7</v>
      </c>
      <c r="J19">
        <v>4</v>
      </c>
      <c r="K19">
        <v>6</v>
      </c>
      <c r="L19" s="25" t="s">
        <v>277</v>
      </c>
      <c r="M19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41.5</v>
      </c>
      <c r="N19" t="s">
        <v>251</v>
      </c>
    </row>
    <row r="20" spans="1:14" x14ac:dyDescent="0.25">
      <c r="A20" s="1" t="s">
        <v>16</v>
      </c>
      <c r="B20">
        <v>2</v>
      </c>
      <c r="C20" s="19">
        <v>5</v>
      </c>
      <c r="D20">
        <v>4</v>
      </c>
      <c r="E20">
        <v>2</v>
      </c>
      <c r="F20" s="14">
        <f>(Tabulka1[[#This Row],[Sloupec2]]+Tabulka1[[#This Row],[Sloupec1]])/2</f>
        <v>3.5</v>
      </c>
      <c r="G20" s="14">
        <v>2</v>
      </c>
      <c r="H20">
        <v>1</v>
      </c>
      <c r="I20">
        <v>2</v>
      </c>
      <c r="J20">
        <v>4</v>
      </c>
      <c r="K20">
        <v>7</v>
      </c>
      <c r="L20" s="26" t="s">
        <v>280</v>
      </c>
      <c r="M20" s="14">
        <f>SUM(Tabulka511[[#This Row],[Indikátor č. 1]:[Indikátor č. 11]])</f>
        <v>32.5</v>
      </c>
      <c r="N20" t="s">
        <v>252</v>
      </c>
    </row>
    <row r="21" spans="1:14" x14ac:dyDescent="0.25">
      <c r="A21" s="1" t="s">
        <v>17</v>
      </c>
      <c r="B21">
        <v>4</v>
      </c>
      <c r="C21" s="19">
        <v>5</v>
      </c>
      <c r="D21">
        <v>5</v>
      </c>
      <c r="E21">
        <v>4</v>
      </c>
      <c r="F21" s="14">
        <f>(Tabulka1[[#This Row],[Sloupec2]]+Tabulka1[[#This Row],[Sloupec1]])/2</f>
        <v>4.5</v>
      </c>
      <c r="G21" s="14">
        <v>1</v>
      </c>
      <c r="H21">
        <v>2</v>
      </c>
      <c r="I21">
        <v>7</v>
      </c>
      <c r="J21">
        <v>4</v>
      </c>
      <c r="K21">
        <v>5</v>
      </c>
      <c r="L21" s="25" t="s">
        <v>277</v>
      </c>
      <c r="M21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46.5</v>
      </c>
      <c r="N21" t="s">
        <v>251</v>
      </c>
    </row>
    <row r="22" spans="1:14" x14ac:dyDescent="0.25">
      <c r="A22" s="1" t="s">
        <v>18</v>
      </c>
      <c r="B22">
        <v>6</v>
      </c>
      <c r="C22" s="19">
        <v>7</v>
      </c>
      <c r="D22">
        <v>7</v>
      </c>
      <c r="E22">
        <v>7</v>
      </c>
      <c r="F22" s="14">
        <f>(Tabulka1[[#This Row],[Sloupec2]]+Tabulka1[[#This Row],[Sloupec1]])/2</f>
        <v>6</v>
      </c>
      <c r="G22" s="14">
        <v>3</v>
      </c>
      <c r="H22">
        <v>4</v>
      </c>
      <c r="I22">
        <v>5</v>
      </c>
      <c r="J22">
        <v>5</v>
      </c>
      <c r="K22">
        <v>6</v>
      </c>
      <c r="L22" s="26" t="s">
        <v>277</v>
      </c>
      <c r="M22" s="14">
        <f>SUM(Tabulka511[[#This Row],[Indikátor č. 1]:[Indikátor č. 11]])</f>
        <v>56</v>
      </c>
      <c r="N22" t="s">
        <v>251</v>
      </c>
    </row>
    <row r="23" spans="1:14" x14ac:dyDescent="0.25">
      <c r="A23" s="1" t="s">
        <v>19</v>
      </c>
      <c r="B23">
        <v>3</v>
      </c>
      <c r="C23" s="19">
        <v>5</v>
      </c>
      <c r="D23">
        <v>4</v>
      </c>
      <c r="E23">
        <v>5</v>
      </c>
      <c r="F23" s="14">
        <f>(Tabulka1[[#This Row],[Sloupec2]]+Tabulka1[[#This Row],[Sloupec1]])/2</f>
        <v>2.5</v>
      </c>
      <c r="G23" s="14">
        <v>2</v>
      </c>
      <c r="H23">
        <v>1</v>
      </c>
      <c r="I23">
        <v>3</v>
      </c>
      <c r="J23">
        <v>4</v>
      </c>
      <c r="K23">
        <v>6</v>
      </c>
      <c r="L23" s="25" t="s">
        <v>276</v>
      </c>
      <c r="M23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37.5</v>
      </c>
      <c r="N23" t="s">
        <v>252</v>
      </c>
    </row>
    <row r="24" spans="1:14" x14ac:dyDescent="0.25">
      <c r="A24" s="1" t="s">
        <v>20</v>
      </c>
      <c r="B24">
        <v>3</v>
      </c>
      <c r="C24" s="19">
        <v>4</v>
      </c>
      <c r="D24">
        <v>4</v>
      </c>
      <c r="E24">
        <v>3</v>
      </c>
      <c r="F24" s="14">
        <f>(Tabulka1[[#This Row],[Sloupec2]]+Tabulka1[[#This Row],[Sloupec1]])/2</f>
        <v>5</v>
      </c>
      <c r="G24" s="14">
        <v>4</v>
      </c>
      <c r="H24">
        <v>1</v>
      </c>
      <c r="I24">
        <v>7</v>
      </c>
      <c r="J24">
        <v>4</v>
      </c>
      <c r="K24">
        <v>7</v>
      </c>
      <c r="L24" s="26" t="s">
        <v>281</v>
      </c>
      <c r="M24" s="14">
        <f>SUM(Tabulka511[[#This Row],[Indikátor č. 1]:[Indikátor č. 11]])</f>
        <v>42</v>
      </c>
      <c r="N24" t="s">
        <v>251</v>
      </c>
    </row>
    <row r="25" spans="1:14" x14ac:dyDescent="0.25">
      <c r="A25" s="1" t="s">
        <v>21</v>
      </c>
      <c r="B25">
        <v>4</v>
      </c>
      <c r="C25" s="19">
        <v>6</v>
      </c>
      <c r="D25">
        <v>5</v>
      </c>
      <c r="E25">
        <v>4</v>
      </c>
      <c r="F25" s="14">
        <f>(Tabulka1[[#This Row],[Sloupec2]]+Tabulka1[[#This Row],[Sloupec1]])/2</f>
        <v>5.5</v>
      </c>
      <c r="G25" s="14">
        <v>3</v>
      </c>
      <c r="H25">
        <v>2</v>
      </c>
      <c r="I25">
        <v>3</v>
      </c>
      <c r="J25">
        <v>4</v>
      </c>
      <c r="K25">
        <v>6</v>
      </c>
      <c r="L25" s="25" t="s">
        <v>275</v>
      </c>
      <c r="M25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49.5</v>
      </c>
      <c r="N25" t="s">
        <v>251</v>
      </c>
    </row>
    <row r="26" spans="1:14" x14ac:dyDescent="0.25">
      <c r="A26" s="1" t="s">
        <v>22</v>
      </c>
      <c r="B26">
        <v>1</v>
      </c>
      <c r="C26" s="19">
        <v>5</v>
      </c>
      <c r="D26">
        <v>6</v>
      </c>
      <c r="E26">
        <v>6</v>
      </c>
      <c r="F26" s="14">
        <f>(Tabulka1[[#This Row],[Sloupec2]]+Tabulka1[[#This Row],[Sloupec1]])/2</f>
        <v>4.5</v>
      </c>
      <c r="G26" s="14">
        <v>2</v>
      </c>
      <c r="H26">
        <v>4</v>
      </c>
      <c r="I26">
        <v>7</v>
      </c>
      <c r="J26">
        <v>4</v>
      </c>
      <c r="K26">
        <v>5</v>
      </c>
      <c r="L26" s="26" t="s">
        <v>277</v>
      </c>
      <c r="M26" s="14">
        <f>SUM(Tabulka511[[#This Row],[Indikátor č. 1]:[Indikátor č. 11]])</f>
        <v>44.5</v>
      </c>
      <c r="N26" t="s">
        <v>251</v>
      </c>
    </row>
    <row r="27" spans="1:14" x14ac:dyDescent="0.25">
      <c r="A27" s="1" t="s">
        <v>23</v>
      </c>
      <c r="B27">
        <v>3</v>
      </c>
      <c r="C27" s="19">
        <v>5</v>
      </c>
      <c r="D27">
        <v>4</v>
      </c>
      <c r="E27">
        <v>4</v>
      </c>
      <c r="F27" s="14">
        <f>(Tabulka1[[#This Row],[Sloupec2]]+Tabulka1[[#This Row],[Sloupec1]])/2</f>
        <v>4</v>
      </c>
      <c r="G27" s="14">
        <v>2</v>
      </c>
      <c r="H27">
        <v>2</v>
      </c>
      <c r="I27">
        <v>7</v>
      </c>
      <c r="J27">
        <v>4</v>
      </c>
      <c r="K27">
        <v>7</v>
      </c>
      <c r="L27" s="25" t="s">
        <v>275</v>
      </c>
      <c r="M27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49</v>
      </c>
      <c r="N27" t="s">
        <v>251</v>
      </c>
    </row>
    <row r="28" spans="1:14" x14ac:dyDescent="0.25">
      <c r="A28" s="1" t="s">
        <v>24</v>
      </c>
      <c r="B28">
        <v>2</v>
      </c>
      <c r="C28" s="19">
        <v>3</v>
      </c>
      <c r="D28">
        <v>4</v>
      </c>
      <c r="E28">
        <v>3</v>
      </c>
      <c r="F28" s="14">
        <f>(Tabulka1[[#This Row],[Sloupec2]]+Tabulka1[[#This Row],[Sloupec1]])/2</f>
        <v>3.5</v>
      </c>
      <c r="G28" s="14">
        <v>5</v>
      </c>
      <c r="H28">
        <v>1</v>
      </c>
      <c r="I28">
        <v>1</v>
      </c>
      <c r="J28">
        <v>4</v>
      </c>
      <c r="K28">
        <v>7</v>
      </c>
      <c r="L28" s="26" t="s">
        <v>278</v>
      </c>
      <c r="M28" s="14">
        <f>SUM(Tabulka511[[#This Row],[Indikátor č. 1]:[Indikátor č. 11]])</f>
        <v>33.5</v>
      </c>
      <c r="N28" t="s">
        <v>252</v>
      </c>
    </row>
    <row r="29" spans="1:14" x14ac:dyDescent="0.25">
      <c r="A29" s="1" t="s">
        <v>25</v>
      </c>
      <c r="B29">
        <v>2</v>
      </c>
      <c r="C29" s="19">
        <v>3</v>
      </c>
      <c r="D29">
        <v>4</v>
      </c>
      <c r="E29">
        <v>2</v>
      </c>
      <c r="F29" s="14">
        <f>(Tabulka1[[#This Row],[Sloupec2]]+Tabulka1[[#This Row],[Sloupec1]])/2</f>
        <v>4</v>
      </c>
      <c r="G29" s="14">
        <v>1</v>
      </c>
      <c r="H29">
        <v>1</v>
      </c>
      <c r="I29">
        <v>7</v>
      </c>
      <c r="J29">
        <v>4</v>
      </c>
      <c r="K29">
        <v>6</v>
      </c>
      <c r="L29" s="25" t="s">
        <v>275</v>
      </c>
      <c r="M29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41</v>
      </c>
      <c r="N29" t="s">
        <v>251</v>
      </c>
    </row>
    <row r="30" spans="1:14" x14ac:dyDescent="0.25">
      <c r="A30" s="1" t="s">
        <v>26</v>
      </c>
      <c r="B30">
        <v>2</v>
      </c>
      <c r="C30" s="19">
        <v>3</v>
      </c>
      <c r="D30">
        <v>3</v>
      </c>
      <c r="E30">
        <v>3</v>
      </c>
      <c r="F30" s="14">
        <f>(Tabulka1[[#This Row],[Sloupec2]]+Tabulka1[[#This Row],[Sloupec1]])/2</f>
        <v>3.5</v>
      </c>
      <c r="G30" s="14">
        <v>3</v>
      </c>
      <c r="H30">
        <v>1</v>
      </c>
      <c r="I30">
        <v>2</v>
      </c>
      <c r="J30">
        <v>4</v>
      </c>
      <c r="K30">
        <v>6</v>
      </c>
      <c r="L30" s="26" t="s">
        <v>278</v>
      </c>
      <c r="M30" s="14">
        <f>SUM(Tabulka511[[#This Row],[Indikátor č. 1]:[Indikátor č. 11]])</f>
        <v>30.5</v>
      </c>
      <c r="N30" t="s">
        <v>252</v>
      </c>
    </row>
    <row r="31" spans="1:14" x14ac:dyDescent="0.25">
      <c r="A31" s="1" t="s">
        <v>27</v>
      </c>
      <c r="B31">
        <v>3</v>
      </c>
      <c r="C31" s="19">
        <v>5</v>
      </c>
      <c r="D31">
        <v>4</v>
      </c>
      <c r="E31">
        <v>3</v>
      </c>
      <c r="F31" s="14">
        <f>(Tabulka1[[#This Row],[Sloupec2]]+Tabulka1[[#This Row],[Sloupec1]])/2</f>
        <v>5.5</v>
      </c>
      <c r="G31" s="14">
        <v>1</v>
      </c>
      <c r="H31">
        <v>2</v>
      </c>
      <c r="I31">
        <v>3</v>
      </c>
      <c r="J31">
        <v>4</v>
      </c>
      <c r="K31">
        <v>6</v>
      </c>
      <c r="L31" s="25" t="s">
        <v>277</v>
      </c>
      <c r="M31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41.5</v>
      </c>
      <c r="N31" t="s">
        <v>251</v>
      </c>
    </row>
    <row r="32" spans="1:14" x14ac:dyDescent="0.25">
      <c r="A32" s="1" t="s">
        <v>28</v>
      </c>
      <c r="B32">
        <v>5</v>
      </c>
      <c r="C32" s="19">
        <v>6</v>
      </c>
      <c r="D32">
        <v>5</v>
      </c>
      <c r="E32">
        <v>5</v>
      </c>
      <c r="F32" s="14">
        <f>(Tabulka1[[#This Row],[Sloupec2]]+Tabulka1[[#This Row],[Sloupec1]])/2</f>
        <v>4.5</v>
      </c>
      <c r="G32" s="14">
        <v>2</v>
      </c>
      <c r="H32">
        <v>2</v>
      </c>
      <c r="I32">
        <v>7</v>
      </c>
      <c r="J32">
        <v>4</v>
      </c>
      <c r="K32">
        <v>6</v>
      </c>
      <c r="L32" s="26" t="s">
        <v>277</v>
      </c>
      <c r="M32" s="14">
        <f>SUM(Tabulka511[[#This Row],[Indikátor č. 1]:[Indikátor č. 11]])</f>
        <v>46.5</v>
      </c>
      <c r="N32" t="s">
        <v>251</v>
      </c>
    </row>
    <row r="33" spans="1:14" x14ac:dyDescent="0.25">
      <c r="A33" s="1" t="s">
        <v>29</v>
      </c>
      <c r="B33">
        <v>3</v>
      </c>
      <c r="C33" s="19">
        <v>3</v>
      </c>
      <c r="D33">
        <v>4</v>
      </c>
      <c r="E33">
        <v>3</v>
      </c>
      <c r="F33" s="14">
        <f>(Tabulka1[[#This Row],[Sloupec2]]+Tabulka1[[#This Row],[Sloupec1]])/2</f>
        <v>4</v>
      </c>
      <c r="G33" s="14">
        <v>1</v>
      </c>
      <c r="H33">
        <v>2</v>
      </c>
      <c r="I33">
        <v>7</v>
      </c>
      <c r="J33">
        <v>4</v>
      </c>
      <c r="K33">
        <v>6</v>
      </c>
      <c r="L33" s="25" t="s">
        <v>275</v>
      </c>
      <c r="M33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44</v>
      </c>
      <c r="N33" t="s">
        <v>251</v>
      </c>
    </row>
    <row r="34" spans="1:14" x14ac:dyDescent="0.25">
      <c r="A34" s="1" t="s">
        <v>30</v>
      </c>
      <c r="B34">
        <v>3</v>
      </c>
      <c r="C34" s="19">
        <v>4</v>
      </c>
      <c r="D34">
        <v>4</v>
      </c>
      <c r="E34">
        <v>2</v>
      </c>
      <c r="F34" s="14">
        <f>(Tabulka1[[#This Row],[Sloupec2]]+Tabulka1[[#This Row],[Sloupec1]])/2</f>
        <v>4</v>
      </c>
      <c r="G34" s="14">
        <v>2</v>
      </c>
      <c r="H34">
        <v>2</v>
      </c>
      <c r="I34">
        <v>3</v>
      </c>
      <c r="J34">
        <v>4</v>
      </c>
      <c r="K34">
        <v>4</v>
      </c>
      <c r="L34" s="26" t="s">
        <v>277</v>
      </c>
      <c r="M34" s="14">
        <f>SUM(Tabulka511[[#This Row],[Indikátor č. 1]:[Indikátor č. 11]])</f>
        <v>32</v>
      </c>
      <c r="N34" t="s">
        <v>252</v>
      </c>
    </row>
    <row r="35" spans="1:14" x14ac:dyDescent="0.25">
      <c r="A35" s="1" t="s">
        <v>31</v>
      </c>
      <c r="B35">
        <v>4</v>
      </c>
      <c r="C35" s="19">
        <v>5</v>
      </c>
      <c r="D35">
        <v>4</v>
      </c>
      <c r="E35">
        <v>4</v>
      </c>
      <c r="F35" s="14">
        <f>(Tabulka1[[#This Row],[Sloupec2]]+Tabulka1[[#This Row],[Sloupec1]])/2</f>
        <v>4.5</v>
      </c>
      <c r="G35" s="14">
        <v>3</v>
      </c>
      <c r="H35">
        <v>3</v>
      </c>
      <c r="I35">
        <v>1</v>
      </c>
      <c r="J35">
        <v>4</v>
      </c>
      <c r="K35">
        <v>7</v>
      </c>
      <c r="L35" s="25" t="s">
        <v>278</v>
      </c>
      <c r="M35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40.5</v>
      </c>
      <c r="N35" t="s">
        <v>251</v>
      </c>
    </row>
    <row r="36" spans="1:14" x14ac:dyDescent="0.25">
      <c r="A36" s="1" t="s">
        <v>32</v>
      </c>
      <c r="B36">
        <v>4</v>
      </c>
      <c r="C36" s="19">
        <v>4</v>
      </c>
      <c r="D36">
        <v>4</v>
      </c>
      <c r="E36">
        <v>4</v>
      </c>
      <c r="F36" s="14">
        <f>(Tabulka1[[#This Row],[Sloupec2]]+Tabulka1[[#This Row],[Sloupec1]])/2</f>
        <v>4.5</v>
      </c>
      <c r="G36" s="14">
        <v>3</v>
      </c>
      <c r="H36">
        <v>3</v>
      </c>
      <c r="I36">
        <v>1</v>
      </c>
      <c r="J36">
        <v>4</v>
      </c>
      <c r="K36">
        <v>7</v>
      </c>
      <c r="L36" s="26" t="s">
        <v>278</v>
      </c>
      <c r="M36" s="14">
        <f>SUM(Tabulka511[[#This Row],[Indikátor č. 1]:[Indikátor č. 11]])</f>
        <v>38.5</v>
      </c>
      <c r="N36" t="s">
        <v>251</v>
      </c>
    </row>
    <row r="37" spans="1:14" x14ac:dyDescent="0.25">
      <c r="A37" s="1" t="s">
        <v>33</v>
      </c>
      <c r="B37">
        <v>3</v>
      </c>
      <c r="C37" s="19">
        <v>5</v>
      </c>
      <c r="D37">
        <v>5</v>
      </c>
      <c r="E37">
        <v>4</v>
      </c>
      <c r="F37" s="14">
        <f>(Tabulka1[[#This Row],[Sloupec2]]+Tabulka1[[#This Row],[Sloupec1]])/2</f>
        <v>2</v>
      </c>
      <c r="G37" s="14">
        <v>2</v>
      </c>
      <c r="H37">
        <v>1</v>
      </c>
      <c r="I37">
        <v>7</v>
      </c>
      <c r="J37">
        <v>4</v>
      </c>
      <c r="K37">
        <v>5</v>
      </c>
      <c r="L37" s="25" t="s">
        <v>276</v>
      </c>
      <c r="M37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40</v>
      </c>
      <c r="N37" t="s">
        <v>251</v>
      </c>
    </row>
    <row r="38" spans="1:14" x14ac:dyDescent="0.25">
      <c r="A38" s="1" t="s">
        <v>34</v>
      </c>
      <c r="B38">
        <v>4</v>
      </c>
      <c r="C38" s="19">
        <v>4</v>
      </c>
      <c r="D38">
        <v>6</v>
      </c>
      <c r="E38">
        <v>3</v>
      </c>
      <c r="F38" s="14">
        <f>(Tabulka1[[#This Row],[Sloupec2]]+Tabulka1[[#This Row],[Sloupec1]])/2</f>
        <v>5</v>
      </c>
      <c r="G38" s="14">
        <v>2</v>
      </c>
      <c r="H38">
        <v>3</v>
      </c>
      <c r="I38">
        <v>1</v>
      </c>
      <c r="J38">
        <v>4</v>
      </c>
      <c r="K38">
        <v>7</v>
      </c>
      <c r="L38" s="26" t="s">
        <v>278</v>
      </c>
      <c r="M38" s="14">
        <f>SUM(Tabulka511[[#This Row],[Indikátor č. 1]:[Indikátor č. 11]])</f>
        <v>39</v>
      </c>
      <c r="N38" t="s">
        <v>251</v>
      </c>
    </row>
    <row r="39" spans="1:14" x14ac:dyDescent="0.25">
      <c r="A39" s="1" t="s">
        <v>35</v>
      </c>
      <c r="B39">
        <v>2</v>
      </c>
      <c r="C39" s="19">
        <v>3</v>
      </c>
      <c r="D39">
        <v>3</v>
      </c>
      <c r="E39">
        <v>2</v>
      </c>
      <c r="F39" s="14">
        <f>(Tabulka1[[#This Row],[Sloupec2]]+Tabulka1[[#This Row],[Sloupec1]])/2</f>
        <v>3</v>
      </c>
      <c r="G39" s="14">
        <v>7</v>
      </c>
      <c r="H39">
        <v>1</v>
      </c>
      <c r="I39">
        <v>1</v>
      </c>
      <c r="J39">
        <v>4</v>
      </c>
      <c r="K39">
        <v>7</v>
      </c>
      <c r="L39" s="25" t="s">
        <v>278</v>
      </c>
      <c r="M39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34</v>
      </c>
      <c r="N39" t="s">
        <v>252</v>
      </c>
    </row>
    <row r="40" spans="1:14" x14ac:dyDescent="0.25">
      <c r="A40" s="1" t="s">
        <v>36</v>
      </c>
      <c r="B40">
        <v>4</v>
      </c>
      <c r="C40" s="19">
        <v>5</v>
      </c>
      <c r="D40">
        <v>4</v>
      </c>
      <c r="E40">
        <v>4</v>
      </c>
      <c r="F40" s="14">
        <f>(Tabulka1[[#This Row],[Sloupec2]]+Tabulka1[[#This Row],[Sloupec1]])/2</f>
        <v>5.5</v>
      </c>
      <c r="G40" s="14">
        <v>2</v>
      </c>
      <c r="H40">
        <v>2</v>
      </c>
      <c r="I40">
        <v>7</v>
      </c>
      <c r="J40">
        <v>4</v>
      </c>
      <c r="K40">
        <v>6</v>
      </c>
      <c r="L40" s="26" t="s">
        <v>277</v>
      </c>
      <c r="M40" s="14">
        <f>SUM(Tabulka511[[#This Row],[Indikátor č. 1]:[Indikátor č. 11]])</f>
        <v>43.5</v>
      </c>
      <c r="N40" t="s">
        <v>251</v>
      </c>
    </row>
    <row r="41" spans="1:14" x14ac:dyDescent="0.25">
      <c r="A41" s="1" t="s">
        <v>217</v>
      </c>
      <c r="B41">
        <v>3</v>
      </c>
      <c r="C41" s="19">
        <v>6</v>
      </c>
      <c r="D41">
        <v>5</v>
      </c>
      <c r="E41">
        <v>4</v>
      </c>
      <c r="F41" s="14">
        <f>(Tabulka1[[#This Row],[Sloupec2]]+Tabulka1[[#This Row],[Sloupec1]])/2</f>
        <v>6.5</v>
      </c>
      <c r="G41" s="14">
        <v>7</v>
      </c>
      <c r="H41">
        <v>3</v>
      </c>
      <c r="I41">
        <v>1</v>
      </c>
      <c r="J41">
        <v>5</v>
      </c>
      <c r="K41">
        <v>7</v>
      </c>
      <c r="L41" s="25" t="s">
        <v>280</v>
      </c>
      <c r="M41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53.5</v>
      </c>
      <c r="N41" t="s">
        <v>251</v>
      </c>
    </row>
    <row r="42" spans="1:14" x14ac:dyDescent="0.25">
      <c r="A42" s="1" t="s">
        <v>37</v>
      </c>
      <c r="B42">
        <v>3</v>
      </c>
      <c r="C42" s="19">
        <v>5</v>
      </c>
      <c r="D42">
        <v>4</v>
      </c>
      <c r="E42">
        <v>3</v>
      </c>
      <c r="F42" s="14">
        <f>(Tabulka1[[#This Row],[Sloupec2]]+Tabulka1[[#This Row],[Sloupec1]])/2</f>
        <v>4.5</v>
      </c>
      <c r="G42" s="14">
        <v>2</v>
      </c>
      <c r="H42">
        <v>2</v>
      </c>
      <c r="I42">
        <v>7</v>
      </c>
      <c r="J42">
        <v>4</v>
      </c>
      <c r="K42">
        <v>7</v>
      </c>
      <c r="L42" s="26" t="s">
        <v>281</v>
      </c>
      <c r="M42" s="14">
        <f>SUM(Tabulka511[[#This Row],[Indikátor č. 1]:[Indikátor č. 11]])</f>
        <v>41.5</v>
      </c>
      <c r="N42" t="s">
        <v>251</v>
      </c>
    </row>
    <row r="43" spans="1:14" x14ac:dyDescent="0.25">
      <c r="A43" s="1" t="s">
        <v>38</v>
      </c>
      <c r="B43">
        <v>3</v>
      </c>
      <c r="C43" s="19">
        <v>4</v>
      </c>
      <c r="D43">
        <v>5</v>
      </c>
      <c r="E43">
        <v>4</v>
      </c>
      <c r="F43" s="14">
        <f>(Tabulka1[[#This Row],[Sloupec2]]+Tabulka1[[#This Row],[Sloupec1]])/2</f>
        <v>4</v>
      </c>
      <c r="G43" s="14">
        <v>3</v>
      </c>
      <c r="H43">
        <v>2</v>
      </c>
      <c r="I43">
        <v>1</v>
      </c>
      <c r="J43">
        <v>4</v>
      </c>
      <c r="K43">
        <v>7</v>
      </c>
      <c r="L43" s="25" t="s">
        <v>278</v>
      </c>
      <c r="M43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38</v>
      </c>
      <c r="N43" t="s">
        <v>252</v>
      </c>
    </row>
    <row r="44" spans="1:14" x14ac:dyDescent="0.25">
      <c r="A44" s="1" t="s">
        <v>39</v>
      </c>
      <c r="B44">
        <v>3</v>
      </c>
      <c r="C44" s="19">
        <v>5</v>
      </c>
      <c r="D44">
        <v>4</v>
      </c>
      <c r="E44">
        <v>3</v>
      </c>
      <c r="F44" s="14">
        <f>(Tabulka1[[#This Row],[Sloupec2]]+Tabulka1[[#This Row],[Sloupec1]])/2</f>
        <v>5</v>
      </c>
      <c r="G44" s="14">
        <v>2</v>
      </c>
      <c r="H44">
        <v>2</v>
      </c>
      <c r="I44">
        <v>7</v>
      </c>
      <c r="J44">
        <v>4</v>
      </c>
      <c r="K44">
        <v>7</v>
      </c>
      <c r="L44" s="26" t="s">
        <v>279</v>
      </c>
      <c r="M44" s="14">
        <f>SUM(Tabulka511[[#This Row],[Indikátor č. 1]:[Indikátor č. 11]])</f>
        <v>42</v>
      </c>
      <c r="N44" t="s">
        <v>251</v>
      </c>
    </row>
    <row r="45" spans="1:14" x14ac:dyDescent="0.25">
      <c r="A45" s="1" t="s">
        <v>40</v>
      </c>
      <c r="B45">
        <v>4</v>
      </c>
      <c r="C45" s="19">
        <v>3</v>
      </c>
      <c r="D45">
        <v>5</v>
      </c>
      <c r="E45">
        <v>3</v>
      </c>
      <c r="F45" s="14">
        <f>(Tabulka1[[#This Row],[Sloupec2]]+Tabulka1[[#This Row],[Sloupec1]])/2</f>
        <v>4.5</v>
      </c>
      <c r="G45" s="14">
        <v>2</v>
      </c>
      <c r="H45">
        <v>4</v>
      </c>
      <c r="I45">
        <v>1</v>
      </c>
      <c r="J45">
        <v>4</v>
      </c>
      <c r="K45">
        <v>7</v>
      </c>
      <c r="L45" s="25" t="s">
        <v>280</v>
      </c>
      <c r="M45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43.5</v>
      </c>
      <c r="N45" t="s">
        <v>251</v>
      </c>
    </row>
    <row r="46" spans="1:14" x14ac:dyDescent="0.25">
      <c r="A46" s="1" t="s">
        <v>41</v>
      </c>
      <c r="B46">
        <v>5</v>
      </c>
      <c r="C46" s="19">
        <v>5</v>
      </c>
      <c r="D46">
        <v>5</v>
      </c>
      <c r="E46">
        <v>4</v>
      </c>
      <c r="F46" s="14">
        <f>(Tabulka1[[#This Row],[Sloupec2]]+Tabulka1[[#This Row],[Sloupec1]])/2</f>
        <v>4.5</v>
      </c>
      <c r="G46" s="14">
        <v>2</v>
      </c>
      <c r="H46">
        <v>3</v>
      </c>
      <c r="I46">
        <v>7</v>
      </c>
      <c r="J46">
        <v>4</v>
      </c>
      <c r="K46">
        <v>7</v>
      </c>
      <c r="L46" s="26" t="s">
        <v>281</v>
      </c>
      <c r="M46" s="14">
        <f>SUM(Tabulka511[[#This Row],[Indikátor č. 1]:[Indikátor č. 11]])</f>
        <v>46.5</v>
      </c>
      <c r="N46" t="s">
        <v>251</v>
      </c>
    </row>
    <row r="47" spans="1:14" x14ac:dyDescent="0.25">
      <c r="A47" s="1" t="s">
        <v>42</v>
      </c>
      <c r="B47">
        <v>3</v>
      </c>
      <c r="C47" s="19">
        <v>3</v>
      </c>
      <c r="D47">
        <v>5</v>
      </c>
      <c r="E47">
        <v>1</v>
      </c>
      <c r="F47" s="14">
        <f>(Tabulka1[[#This Row],[Sloupec2]]+Tabulka1[[#This Row],[Sloupec1]])/2</f>
        <v>5</v>
      </c>
      <c r="G47" s="14">
        <v>1</v>
      </c>
      <c r="H47">
        <v>1</v>
      </c>
      <c r="I47">
        <v>7</v>
      </c>
      <c r="J47">
        <v>4</v>
      </c>
      <c r="K47">
        <v>1</v>
      </c>
      <c r="L47" s="25" t="s">
        <v>275</v>
      </c>
      <c r="M47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38</v>
      </c>
      <c r="N47" t="s">
        <v>252</v>
      </c>
    </row>
    <row r="48" spans="1:14" x14ac:dyDescent="0.25">
      <c r="A48" s="1" t="s">
        <v>43</v>
      </c>
      <c r="B48">
        <v>4</v>
      </c>
      <c r="C48" s="19">
        <v>4</v>
      </c>
      <c r="D48">
        <v>4</v>
      </c>
      <c r="E48">
        <v>4</v>
      </c>
      <c r="F48" s="14">
        <f>(Tabulka1[[#This Row],[Sloupec2]]+Tabulka1[[#This Row],[Sloupec1]])/2</f>
        <v>4</v>
      </c>
      <c r="G48" s="14">
        <v>1</v>
      </c>
      <c r="H48">
        <v>2</v>
      </c>
      <c r="I48">
        <v>7</v>
      </c>
      <c r="J48">
        <v>4</v>
      </c>
      <c r="K48">
        <v>7</v>
      </c>
      <c r="L48" s="26" t="s">
        <v>275</v>
      </c>
      <c r="M48" s="14">
        <f>SUM(Tabulka511[[#This Row],[Indikátor č. 1]:[Indikátor č. 11]])</f>
        <v>41</v>
      </c>
      <c r="N48" t="s">
        <v>251</v>
      </c>
    </row>
    <row r="49" spans="1:14" x14ac:dyDescent="0.25">
      <c r="A49" s="1" t="s">
        <v>44</v>
      </c>
      <c r="B49">
        <v>3</v>
      </c>
      <c r="C49" s="19">
        <v>3</v>
      </c>
      <c r="D49">
        <v>5</v>
      </c>
      <c r="E49">
        <v>3</v>
      </c>
      <c r="F49" s="14">
        <f>(Tabulka1[[#This Row],[Sloupec2]]+Tabulka1[[#This Row],[Sloupec1]])/2</f>
        <v>5</v>
      </c>
      <c r="G49" s="14">
        <v>1</v>
      </c>
      <c r="H49">
        <v>1</v>
      </c>
      <c r="I49">
        <v>4</v>
      </c>
      <c r="J49">
        <v>4</v>
      </c>
      <c r="K49">
        <v>7</v>
      </c>
      <c r="L49" s="25" t="s">
        <v>277</v>
      </c>
      <c r="M49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41</v>
      </c>
      <c r="N49" t="s">
        <v>251</v>
      </c>
    </row>
    <row r="50" spans="1:14" x14ac:dyDescent="0.25">
      <c r="A50" s="1" t="s">
        <v>45</v>
      </c>
      <c r="B50">
        <v>5</v>
      </c>
      <c r="C50" s="19">
        <v>5</v>
      </c>
      <c r="D50">
        <v>5</v>
      </c>
      <c r="E50">
        <v>4</v>
      </c>
      <c r="F50" s="14">
        <f>(Tabulka1[[#This Row],[Sloupec2]]+Tabulka1[[#This Row],[Sloupec1]])/2</f>
        <v>4</v>
      </c>
      <c r="G50" s="14">
        <v>2</v>
      </c>
      <c r="H50">
        <v>2</v>
      </c>
      <c r="I50">
        <v>6</v>
      </c>
      <c r="J50">
        <v>4</v>
      </c>
      <c r="K50">
        <v>6</v>
      </c>
      <c r="L50" s="26" t="s">
        <v>277</v>
      </c>
      <c r="M50" s="14">
        <f>SUM(Tabulka511[[#This Row],[Indikátor č. 1]:[Indikátor č. 11]])</f>
        <v>43</v>
      </c>
      <c r="N50" t="s">
        <v>251</v>
      </c>
    </row>
    <row r="51" spans="1:14" x14ac:dyDescent="0.25">
      <c r="A51" s="1" t="s">
        <v>46</v>
      </c>
      <c r="B51">
        <v>3</v>
      </c>
      <c r="C51" s="19">
        <v>5</v>
      </c>
      <c r="D51">
        <v>5</v>
      </c>
      <c r="E51">
        <v>3</v>
      </c>
      <c r="F51" s="14">
        <f>(Tabulka1[[#This Row],[Sloupec2]]+Tabulka1[[#This Row],[Sloupec1]])/2</f>
        <v>6.5</v>
      </c>
      <c r="G51" s="14">
        <v>3</v>
      </c>
      <c r="H51">
        <v>2</v>
      </c>
      <c r="I51">
        <v>2</v>
      </c>
      <c r="J51">
        <v>5</v>
      </c>
      <c r="K51">
        <v>6</v>
      </c>
      <c r="L51" s="25" t="s">
        <v>277</v>
      </c>
      <c r="M51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45.5</v>
      </c>
      <c r="N51" t="s">
        <v>251</v>
      </c>
    </row>
    <row r="52" spans="1:14" x14ac:dyDescent="0.25">
      <c r="A52" s="1" t="s">
        <v>47</v>
      </c>
      <c r="B52">
        <v>3</v>
      </c>
      <c r="C52" s="19">
        <v>5</v>
      </c>
      <c r="D52">
        <v>4</v>
      </c>
      <c r="E52">
        <v>3</v>
      </c>
      <c r="F52" s="14">
        <f>(Tabulka1[[#This Row],[Sloupec2]]+Tabulka1[[#This Row],[Sloupec1]])/2</f>
        <v>4.5</v>
      </c>
      <c r="G52" s="14">
        <v>2</v>
      </c>
      <c r="H52">
        <v>1</v>
      </c>
      <c r="I52">
        <v>1</v>
      </c>
      <c r="J52">
        <v>4</v>
      </c>
      <c r="K52">
        <v>6</v>
      </c>
      <c r="L52" s="26" t="s">
        <v>281</v>
      </c>
      <c r="M52" s="14">
        <f>SUM(Tabulka511[[#This Row],[Indikátor č. 1]:[Indikátor č. 11]])</f>
        <v>33.5</v>
      </c>
      <c r="N52" t="s">
        <v>252</v>
      </c>
    </row>
    <row r="53" spans="1:14" x14ac:dyDescent="0.25">
      <c r="A53" s="1" t="s">
        <v>48</v>
      </c>
      <c r="B53">
        <v>4</v>
      </c>
      <c r="C53" s="19">
        <v>3</v>
      </c>
      <c r="D53">
        <v>5</v>
      </c>
      <c r="E53">
        <v>3</v>
      </c>
      <c r="F53" s="14">
        <f>(Tabulka1[[#This Row],[Sloupec2]]+Tabulka1[[#This Row],[Sloupec1]])/2</f>
        <v>4.5</v>
      </c>
      <c r="G53" s="14">
        <v>1</v>
      </c>
      <c r="H53">
        <v>3</v>
      </c>
      <c r="I53">
        <v>7</v>
      </c>
      <c r="J53">
        <v>4</v>
      </c>
      <c r="K53">
        <v>7</v>
      </c>
      <c r="L53" s="25" t="s">
        <v>277</v>
      </c>
      <c r="M53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46.5</v>
      </c>
      <c r="N53" t="s">
        <v>251</v>
      </c>
    </row>
    <row r="54" spans="1:14" x14ac:dyDescent="0.25">
      <c r="A54" s="1" t="s">
        <v>49</v>
      </c>
      <c r="B54">
        <v>4</v>
      </c>
      <c r="C54" s="19">
        <v>5</v>
      </c>
      <c r="D54">
        <v>5</v>
      </c>
      <c r="E54">
        <v>4</v>
      </c>
      <c r="F54" s="14">
        <f>(Tabulka1[[#This Row],[Sloupec2]]+Tabulka1[[#This Row],[Sloupec1]])/2</f>
        <v>5</v>
      </c>
      <c r="G54" s="14">
        <v>1</v>
      </c>
      <c r="H54">
        <v>3</v>
      </c>
      <c r="I54">
        <v>7</v>
      </c>
      <c r="J54">
        <v>4</v>
      </c>
      <c r="K54">
        <v>7</v>
      </c>
      <c r="L54" s="26" t="s">
        <v>279</v>
      </c>
      <c r="M54" s="14">
        <f>SUM(Tabulka511[[#This Row],[Indikátor č. 1]:[Indikátor č. 11]])</f>
        <v>45</v>
      </c>
      <c r="N54" t="s">
        <v>251</v>
      </c>
    </row>
    <row r="55" spans="1:14" x14ac:dyDescent="0.25">
      <c r="A55" s="1" t="s">
        <v>50</v>
      </c>
      <c r="B55">
        <v>2</v>
      </c>
      <c r="C55" s="19">
        <v>3</v>
      </c>
      <c r="D55">
        <v>5</v>
      </c>
      <c r="E55">
        <v>4</v>
      </c>
      <c r="F55" s="14">
        <f>(Tabulka1[[#This Row],[Sloupec2]]+Tabulka1[[#This Row],[Sloupec1]])/2</f>
        <v>3</v>
      </c>
      <c r="G55" s="14">
        <v>3</v>
      </c>
      <c r="H55">
        <v>1</v>
      </c>
      <c r="I55">
        <v>7</v>
      </c>
      <c r="J55">
        <v>4</v>
      </c>
      <c r="K55">
        <v>6</v>
      </c>
      <c r="L55" s="25" t="s">
        <v>276</v>
      </c>
      <c r="M55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40</v>
      </c>
      <c r="N55" t="s">
        <v>251</v>
      </c>
    </row>
    <row r="56" spans="1:14" x14ac:dyDescent="0.25">
      <c r="A56" s="1" t="s">
        <v>51</v>
      </c>
      <c r="B56">
        <v>2</v>
      </c>
      <c r="C56" s="19">
        <v>4</v>
      </c>
      <c r="D56">
        <v>4</v>
      </c>
      <c r="E56">
        <v>5</v>
      </c>
      <c r="F56" s="14">
        <f>(Tabulka1[[#This Row],[Sloupec2]]+Tabulka1[[#This Row],[Sloupec1]])/2</f>
        <v>2.5</v>
      </c>
      <c r="G56" s="14">
        <v>4</v>
      </c>
      <c r="H56">
        <v>1</v>
      </c>
      <c r="I56">
        <v>7</v>
      </c>
      <c r="J56">
        <v>4</v>
      </c>
      <c r="K56">
        <v>7</v>
      </c>
      <c r="L56" s="26" t="s">
        <v>278</v>
      </c>
      <c r="M56" s="14">
        <f>SUM(Tabulka511[[#This Row],[Indikátor č. 1]:[Indikátor č. 11]])</f>
        <v>40.5</v>
      </c>
      <c r="N56" t="s">
        <v>251</v>
      </c>
    </row>
    <row r="57" spans="1:14" x14ac:dyDescent="0.25">
      <c r="A57" s="1" t="s">
        <v>52</v>
      </c>
      <c r="B57">
        <v>3</v>
      </c>
      <c r="C57" s="19">
        <v>4</v>
      </c>
      <c r="D57">
        <v>4</v>
      </c>
      <c r="E57">
        <v>2</v>
      </c>
      <c r="F57" s="14">
        <f>(Tabulka1[[#This Row],[Sloupec2]]+Tabulka1[[#This Row],[Sloupec1]])/2</f>
        <v>5</v>
      </c>
      <c r="G57" s="14">
        <v>1</v>
      </c>
      <c r="H57">
        <v>1</v>
      </c>
      <c r="I57">
        <v>7</v>
      </c>
      <c r="J57">
        <v>4</v>
      </c>
      <c r="K57">
        <v>6</v>
      </c>
      <c r="L57" s="25" t="s">
        <v>277</v>
      </c>
      <c r="M57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42</v>
      </c>
      <c r="N57" t="s">
        <v>251</v>
      </c>
    </row>
    <row r="58" spans="1:14" x14ac:dyDescent="0.25">
      <c r="A58" s="1" t="s">
        <v>53</v>
      </c>
      <c r="B58">
        <v>4</v>
      </c>
      <c r="C58" s="19">
        <v>4</v>
      </c>
      <c r="D58">
        <v>5</v>
      </c>
      <c r="E58">
        <v>3</v>
      </c>
      <c r="F58" s="14">
        <f>(Tabulka1[[#This Row],[Sloupec2]]+Tabulka1[[#This Row],[Sloupec1]])/2</f>
        <v>4.5</v>
      </c>
      <c r="G58" s="14">
        <v>2</v>
      </c>
      <c r="H58">
        <v>1</v>
      </c>
      <c r="I58">
        <v>6</v>
      </c>
      <c r="J58">
        <v>4</v>
      </c>
      <c r="K58">
        <v>6</v>
      </c>
      <c r="L58" s="26" t="s">
        <v>281</v>
      </c>
      <c r="M58" s="14">
        <f>SUM(Tabulka511[[#This Row],[Indikátor č. 1]:[Indikátor č. 11]])</f>
        <v>39.5</v>
      </c>
      <c r="N58" t="s">
        <v>251</v>
      </c>
    </row>
    <row r="59" spans="1:14" x14ac:dyDescent="0.25">
      <c r="A59" s="1" t="s">
        <v>54</v>
      </c>
      <c r="B59">
        <v>4</v>
      </c>
      <c r="C59" s="19">
        <v>5</v>
      </c>
      <c r="D59">
        <v>5</v>
      </c>
      <c r="E59">
        <v>4</v>
      </c>
      <c r="F59" s="14">
        <f>(Tabulka1[[#This Row],[Sloupec2]]+Tabulka1[[#This Row],[Sloupec1]])/2</f>
        <v>5</v>
      </c>
      <c r="G59" s="14">
        <v>2</v>
      </c>
      <c r="H59">
        <v>3</v>
      </c>
      <c r="I59">
        <v>7</v>
      </c>
      <c r="J59">
        <v>4</v>
      </c>
      <c r="K59">
        <v>7</v>
      </c>
      <c r="L59" s="25" t="s">
        <v>279</v>
      </c>
      <c r="M59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49</v>
      </c>
      <c r="N59" t="s">
        <v>251</v>
      </c>
    </row>
    <row r="60" spans="1:14" x14ac:dyDescent="0.25">
      <c r="A60" s="1" t="s">
        <v>55</v>
      </c>
      <c r="B60">
        <v>4</v>
      </c>
      <c r="C60" s="19">
        <v>4</v>
      </c>
      <c r="D60">
        <v>3</v>
      </c>
      <c r="E60">
        <v>4</v>
      </c>
      <c r="F60" s="14">
        <f>(Tabulka1[[#This Row],[Sloupec2]]+Tabulka1[[#This Row],[Sloupec1]])/2</f>
        <v>5</v>
      </c>
      <c r="G60" s="14">
        <v>5</v>
      </c>
      <c r="H60">
        <v>1</v>
      </c>
      <c r="I60">
        <v>7</v>
      </c>
      <c r="J60">
        <v>4</v>
      </c>
      <c r="K60">
        <v>7</v>
      </c>
      <c r="L60" s="26" t="s">
        <v>276</v>
      </c>
      <c r="M60" s="14">
        <f>SUM(Tabulka511[[#This Row],[Indikátor č. 1]:[Indikátor č. 11]])</f>
        <v>44</v>
      </c>
      <c r="N60" t="s">
        <v>251</v>
      </c>
    </row>
    <row r="61" spans="1:14" x14ac:dyDescent="0.25">
      <c r="A61" s="1" t="s">
        <v>56</v>
      </c>
      <c r="B61">
        <v>3</v>
      </c>
      <c r="C61" s="19">
        <v>5</v>
      </c>
      <c r="D61">
        <v>5</v>
      </c>
      <c r="E61">
        <v>5</v>
      </c>
      <c r="F61" s="14">
        <f>(Tabulka1[[#This Row],[Sloupec2]]+Tabulka1[[#This Row],[Sloupec1]])/2</f>
        <v>4</v>
      </c>
      <c r="G61" s="14">
        <v>3</v>
      </c>
      <c r="H61">
        <v>2</v>
      </c>
      <c r="I61">
        <v>1</v>
      </c>
      <c r="J61">
        <v>4</v>
      </c>
      <c r="K61">
        <v>6</v>
      </c>
      <c r="L61" s="25" t="s">
        <v>278</v>
      </c>
      <c r="M61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39</v>
      </c>
      <c r="N61" t="s">
        <v>252</v>
      </c>
    </row>
    <row r="62" spans="1:14" x14ac:dyDescent="0.25">
      <c r="A62" s="1" t="s">
        <v>57</v>
      </c>
      <c r="B62">
        <v>4</v>
      </c>
      <c r="C62" s="19">
        <v>4</v>
      </c>
      <c r="D62">
        <v>4</v>
      </c>
      <c r="E62">
        <v>4</v>
      </c>
      <c r="F62" s="14">
        <f>(Tabulka1[[#This Row],[Sloupec2]]+Tabulka1[[#This Row],[Sloupec1]])/2</f>
        <v>4.5</v>
      </c>
      <c r="G62" s="14">
        <v>1</v>
      </c>
      <c r="H62">
        <v>1</v>
      </c>
      <c r="I62">
        <v>1</v>
      </c>
      <c r="J62">
        <v>4</v>
      </c>
      <c r="K62">
        <v>7</v>
      </c>
      <c r="L62" s="26" t="s">
        <v>277</v>
      </c>
      <c r="M62" s="14">
        <f>SUM(Tabulka511[[#This Row],[Indikátor č. 1]:[Indikátor č. 11]])</f>
        <v>34.5</v>
      </c>
      <c r="N62" t="s">
        <v>252</v>
      </c>
    </row>
    <row r="63" spans="1:14" x14ac:dyDescent="0.25">
      <c r="A63" s="1" t="s">
        <v>58</v>
      </c>
      <c r="B63">
        <v>1</v>
      </c>
      <c r="C63" s="19">
        <v>2</v>
      </c>
      <c r="D63">
        <v>4</v>
      </c>
      <c r="E63">
        <v>2</v>
      </c>
      <c r="F63" s="14">
        <f>(Tabulka1[[#This Row],[Sloupec2]]+Tabulka1[[#This Row],[Sloupec1]])/2</f>
        <v>2.5</v>
      </c>
      <c r="G63" s="14">
        <v>2</v>
      </c>
      <c r="H63">
        <v>1</v>
      </c>
      <c r="I63">
        <v>5</v>
      </c>
      <c r="J63">
        <v>4</v>
      </c>
      <c r="K63">
        <v>7</v>
      </c>
      <c r="L63" s="25" t="s">
        <v>281</v>
      </c>
      <c r="M63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34.5</v>
      </c>
      <c r="N63" t="s">
        <v>252</v>
      </c>
    </row>
    <row r="64" spans="1:14" x14ac:dyDescent="0.25">
      <c r="A64" s="1" t="s">
        <v>59</v>
      </c>
      <c r="B64">
        <v>4</v>
      </c>
      <c r="C64" s="19">
        <v>4</v>
      </c>
      <c r="D64">
        <v>5</v>
      </c>
      <c r="E64">
        <v>3</v>
      </c>
      <c r="F64" s="14">
        <f>(Tabulka1[[#This Row],[Sloupec2]]+Tabulka1[[#This Row],[Sloupec1]])/2</f>
        <v>5.5</v>
      </c>
      <c r="G64" s="14">
        <v>1</v>
      </c>
      <c r="H64">
        <v>2</v>
      </c>
      <c r="I64">
        <v>4</v>
      </c>
      <c r="J64">
        <v>4</v>
      </c>
      <c r="K64">
        <v>5</v>
      </c>
      <c r="L64" s="26" t="s">
        <v>277</v>
      </c>
      <c r="M64" s="14">
        <f>SUM(Tabulka511[[#This Row],[Indikátor č. 1]:[Indikátor č. 11]])</f>
        <v>37.5</v>
      </c>
      <c r="N64" t="s">
        <v>251</v>
      </c>
    </row>
    <row r="65" spans="1:14" x14ac:dyDescent="0.25">
      <c r="A65" s="1" t="s">
        <v>60</v>
      </c>
      <c r="B65">
        <v>3</v>
      </c>
      <c r="C65" s="19">
        <v>5</v>
      </c>
      <c r="D65">
        <v>5</v>
      </c>
      <c r="E65">
        <v>4</v>
      </c>
      <c r="F65" s="14">
        <f>(Tabulka1[[#This Row],[Sloupec2]]+Tabulka1[[#This Row],[Sloupec1]])/2</f>
        <v>5.5</v>
      </c>
      <c r="G65" s="14">
        <v>3</v>
      </c>
      <c r="H65">
        <v>2</v>
      </c>
      <c r="I65">
        <v>7</v>
      </c>
      <c r="J65">
        <v>4</v>
      </c>
      <c r="K65">
        <v>6</v>
      </c>
      <c r="L65" s="25" t="s">
        <v>277</v>
      </c>
      <c r="M65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49.5</v>
      </c>
      <c r="N65" t="s">
        <v>251</v>
      </c>
    </row>
    <row r="66" spans="1:14" x14ac:dyDescent="0.25">
      <c r="A66" s="1" t="s">
        <v>61</v>
      </c>
      <c r="B66">
        <v>3</v>
      </c>
      <c r="C66" s="19">
        <v>4</v>
      </c>
      <c r="D66">
        <v>3</v>
      </c>
      <c r="E66">
        <v>3</v>
      </c>
      <c r="F66" s="14">
        <f>(Tabulka1[[#This Row],[Sloupec2]]+Tabulka1[[#This Row],[Sloupec1]])/2</f>
        <v>5.5</v>
      </c>
      <c r="G66" s="14">
        <v>2</v>
      </c>
      <c r="H66">
        <v>1</v>
      </c>
      <c r="I66">
        <v>7</v>
      </c>
      <c r="J66">
        <v>4</v>
      </c>
      <c r="K66">
        <v>7</v>
      </c>
      <c r="L66" s="26" t="s">
        <v>276</v>
      </c>
      <c r="M66" s="14">
        <f>SUM(Tabulka511[[#This Row],[Indikátor č. 1]:[Indikátor č. 11]])</f>
        <v>39.5</v>
      </c>
      <c r="N66" t="s">
        <v>251</v>
      </c>
    </row>
    <row r="67" spans="1:14" x14ac:dyDescent="0.25">
      <c r="A67" s="1" t="s">
        <v>62</v>
      </c>
      <c r="B67">
        <v>3</v>
      </c>
      <c r="C67" s="19">
        <v>4</v>
      </c>
      <c r="D67">
        <v>4</v>
      </c>
      <c r="E67">
        <v>3</v>
      </c>
      <c r="F67" s="14">
        <f>(Tabulka1[[#This Row],[Sloupec2]]+Tabulka1[[#This Row],[Sloupec1]])/2</f>
        <v>5</v>
      </c>
      <c r="G67" s="14">
        <v>1</v>
      </c>
      <c r="H67">
        <v>2</v>
      </c>
      <c r="I67">
        <v>7</v>
      </c>
      <c r="J67">
        <v>4</v>
      </c>
      <c r="K67">
        <v>6</v>
      </c>
      <c r="L67" s="25" t="s">
        <v>275</v>
      </c>
      <c r="M67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46</v>
      </c>
      <c r="N67" t="s">
        <v>251</v>
      </c>
    </row>
    <row r="68" spans="1:14" x14ac:dyDescent="0.25">
      <c r="A68" s="1" t="s">
        <v>63</v>
      </c>
      <c r="B68">
        <v>3</v>
      </c>
      <c r="C68" s="19">
        <v>4</v>
      </c>
      <c r="D68">
        <v>4</v>
      </c>
      <c r="E68">
        <v>4</v>
      </c>
      <c r="F68" s="14">
        <f>(Tabulka1[[#This Row],[Sloupec2]]+Tabulka1[[#This Row],[Sloupec1]])/2</f>
        <v>1.5</v>
      </c>
      <c r="G68" s="14">
        <v>2</v>
      </c>
      <c r="H68">
        <v>3</v>
      </c>
      <c r="I68">
        <v>7</v>
      </c>
      <c r="J68">
        <v>4</v>
      </c>
      <c r="K68">
        <v>5</v>
      </c>
      <c r="L68" s="26" t="s">
        <v>278</v>
      </c>
      <c r="M68" s="14">
        <f>SUM(Tabulka511[[#This Row],[Indikátor č. 1]:[Indikátor č. 11]])</f>
        <v>37.5</v>
      </c>
      <c r="N68" t="s">
        <v>252</v>
      </c>
    </row>
    <row r="69" spans="1:14" x14ac:dyDescent="0.25">
      <c r="A69" s="1" t="s">
        <v>64</v>
      </c>
      <c r="B69">
        <v>3</v>
      </c>
      <c r="C69" s="19">
        <v>6</v>
      </c>
      <c r="D69">
        <v>4</v>
      </c>
      <c r="E69">
        <v>5</v>
      </c>
      <c r="F69" s="14">
        <f>(Tabulka1[[#This Row],[Sloupec2]]+Tabulka1[[#This Row],[Sloupec1]])/2</f>
        <v>4</v>
      </c>
      <c r="G69" s="14">
        <v>3</v>
      </c>
      <c r="H69">
        <v>2</v>
      </c>
      <c r="I69">
        <v>7</v>
      </c>
      <c r="J69">
        <v>4</v>
      </c>
      <c r="K69">
        <v>6</v>
      </c>
      <c r="L69" s="25" t="s">
        <v>275</v>
      </c>
      <c r="M69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51</v>
      </c>
      <c r="N69" t="s">
        <v>251</v>
      </c>
    </row>
    <row r="70" spans="1:14" x14ac:dyDescent="0.25">
      <c r="A70" s="1" t="s">
        <v>65</v>
      </c>
      <c r="B70">
        <v>2</v>
      </c>
      <c r="C70" s="19">
        <v>3</v>
      </c>
      <c r="D70">
        <v>5</v>
      </c>
      <c r="E70">
        <v>2</v>
      </c>
      <c r="F70" s="14">
        <f>(Tabulka1[[#This Row],[Sloupec2]]+Tabulka1[[#This Row],[Sloupec1]])/2</f>
        <v>4</v>
      </c>
      <c r="G70" s="14">
        <v>3</v>
      </c>
      <c r="H70">
        <v>2</v>
      </c>
      <c r="I70">
        <v>7</v>
      </c>
      <c r="J70">
        <v>4</v>
      </c>
      <c r="K70">
        <v>6</v>
      </c>
      <c r="L70" s="26" t="s">
        <v>276</v>
      </c>
      <c r="M70" s="14">
        <f>SUM(Tabulka511[[#This Row],[Indikátor č. 1]:[Indikátor č. 11]])</f>
        <v>38</v>
      </c>
      <c r="N70" t="s">
        <v>252</v>
      </c>
    </row>
    <row r="71" spans="1:14" x14ac:dyDescent="0.25">
      <c r="A71" s="1" t="s">
        <v>66</v>
      </c>
      <c r="B71">
        <v>1</v>
      </c>
      <c r="C71" s="19">
        <v>1</v>
      </c>
      <c r="D71">
        <v>1</v>
      </c>
      <c r="E71">
        <v>2</v>
      </c>
      <c r="F71" s="14">
        <f>(Tabulka1[[#This Row],[Sloupec2]]+Tabulka1[[#This Row],[Sloupec1]])/2</f>
        <v>2</v>
      </c>
      <c r="G71" s="14">
        <v>5</v>
      </c>
      <c r="H71">
        <v>1</v>
      </c>
      <c r="I71">
        <v>1</v>
      </c>
      <c r="J71">
        <v>4</v>
      </c>
      <c r="K71">
        <v>7</v>
      </c>
      <c r="L71" s="25" t="s">
        <v>278</v>
      </c>
      <c r="M71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26</v>
      </c>
      <c r="N71" t="s">
        <v>252</v>
      </c>
    </row>
    <row r="72" spans="1:14" x14ac:dyDescent="0.25">
      <c r="A72" s="1" t="s">
        <v>67</v>
      </c>
      <c r="B72">
        <v>4</v>
      </c>
      <c r="C72" s="19">
        <v>4</v>
      </c>
      <c r="D72">
        <v>5</v>
      </c>
      <c r="E72">
        <v>4</v>
      </c>
      <c r="F72" s="14">
        <f>(Tabulka1[[#This Row],[Sloupec2]]+Tabulka1[[#This Row],[Sloupec1]])/2</f>
        <v>4</v>
      </c>
      <c r="G72" s="14">
        <v>4</v>
      </c>
      <c r="H72">
        <v>2</v>
      </c>
      <c r="I72">
        <v>2</v>
      </c>
      <c r="J72">
        <v>4</v>
      </c>
      <c r="K72">
        <v>6</v>
      </c>
      <c r="L72" s="26" t="s">
        <v>277</v>
      </c>
      <c r="M72" s="14">
        <f>SUM(Tabulka511[[#This Row],[Indikátor č. 1]:[Indikátor č. 11]])</f>
        <v>39</v>
      </c>
      <c r="N72" t="s">
        <v>251</v>
      </c>
    </row>
    <row r="73" spans="1:14" x14ac:dyDescent="0.25">
      <c r="A73" s="1" t="s">
        <v>68</v>
      </c>
      <c r="B73">
        <v>3</v>
      </c>
      <c r="C73" s="19">
        <v>4</v>
      </c>
      <c r="D73">
        <v>5</v>
      </c>
      <c r="E73">
        <v>3</v>
      </c>
      <c r="F73" s="14">
        <f>(Tabulka1[[#This Row],[Sloupec2]]+Tabulka1[[#This Row],[Sloupec1]])/2</f>
        <v>4.5</v>
      </c>
      <c r="G73" s="14">
        <v>1</v>
      </c>
      <c r="H73">
        <v>2</v>
      </c>
      <c r="I73">
        <v>4</v>
      </c>
      <c r="J73">
        <v>4</v>
      </c>
      <c r="K73">
        <v>6</v>
      </c>
      <c r="L73" s="25" t="s">
        <v>275</v>
      </c>
      <c r="M73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43.5</v>
      </c>
      <c r="N73" t="s">
        <v>251</v>
      </c>
    </row>
    <row r="74" spans="1:14" x14ac:dyDescent="0.25">
      <c r="A74" s="1" t="s">
        <v>69</v>
      </c>
      <c r="B74">
        <v>5</v>
      </c>
      <c r="C74" s="19">
        <v>5</v>
      </c>
      <c r="D74">
        <v>6</v>
      </c>
      <c r="E74">
        <v>4</v>
      </c>
      <c r="F74" s="14">
        <f>(Tabulka1[[#This Row],[Sloupec2]]+Tabulka1[[#This Row],[Sloupec1]])/2</f>
        <v>4.5</v>
      </c>
      <c r="G74" s="14">
        <v>2</v>
      </c>
      <c r="H74">
        <v>2</v>
      </c>
      <c r="I74">
        <v>7</v>
      </c>
      <c r="J74">
        <v>4</v>
      </c>
      <c r="K74">
        <v>4</v>
      </c>
      <c r="L74" s="26" t="s">
        <v>277</v>
      </c>
      <c r="M74" s="14">
        <f>SUM(Tabulka511[[#This Row],[Indikátor č. 1]:[Indikátor č. 11]])</f>
        <v>43.5</v>
      </c>
      <c r="N74" t="s">
        <v>251</v>
      </c>
    </row>
    <row r="75" spans="1:14" x14ac:dyDescent="0.25">
      <c r="A75" s="1" t="s">
        <v>70</v>
      </c>
      <c r="B75">
        <v>3</v>
      </c>
      <c r="C75" s="19">
        <v>3</v>
      </c>
      <c r="D75">
        <v>5</v>
      </c>
      <c r="E75">
        <v>2</v>
      </c>
      <c r="F75" s="14">
        <f>(Tabulka1[[#This Row],[Sloupec2]]+Tabulka1[[#This Row],[Sloupec1]])/2</f>
        <v>2.5</v>
      </c>
      <c r="G75" s="14">
        <v>1</v>
      </c>
      <c r="H75">
        <v>1</v>
      </c>
      <c r="I75">
        <v>7</v>
      </c>
      <c r="J75">
        <v>4</v>
      </c>
      <c r="K75">
        <v>6</v>
      </c>
      <c r="L75" s="25" t="s">
        <v>281</v>
      </c>
      <c r="M75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38.5</v>
      </c>
      <c r="N75" t="s">
        <v>252</v>
      </c>
    </row>
    <row r="76" spans="1:14" x14ac:dyDescent="0.25">
      <c r="A76" s="1" t="s">
        <v>71</v>
      </c>
      <c r="B76">
        <v>3</v>
      </c>
      <c r="C76" s="19">
        <v>4</v>
      </c>
      <c r="D76">
        <v>4</v>
      </c>
      <c r="E76">
        <v>4</v>
      </c>
      <c r="F76" s="14">
        <f>(Tabulka1[[#This Row],[Sloupec2]]+Tabulka1[[#This Row],[Sloupec1]])/2</f>
        <v>4</v>
      </c>
      <c r="G76" s="14">
        <v>3</v>
      </c>
      <c r="H76">
        <v>1</v>
      </c>
      <c r="I76">
        <v>1</v>
      </c>
      <c r="J76">
        <v>4</v>
      </c>
      <c r="K76">
        <v>7</v>
      </c>
      <c r="L76" s="26" t="s">
        <v>278</v>
      </c>
      <c r="M76" s="14">
        <f>SUM(Tabulka511[[#This Row],[Indikátor č. 1]:[Indikátor č. 11]])</f>
        <v>35</v>
      </c>
      <c r="N76" t="s">
        <v>252</v>
      </c>
    </row>
    <row r="77" spans="1:14" x14ac:dyDescent="0.25">
      <c r="A77" s="1" t="s">
        <v>72</v>
      </c>
      <c r="B77">
        <v>4</v>
      </c>
      <c r="C77" s="19">
        <v>4</v>
      </c>
      <c r="D77">
        <v>5</v>
      </c>
      <c r="E77">
        <v>3</v>
      </c>
      <c r="F77" s="14">
        <f>(Tabulka1[[#This Row],[Sloupec2]]+Tabulka1[[#This Row],[Sloupec1]])/2</f>
        <v>4.5</v>
      </c>
      <c r="G77" s="14">
        <v>2</v>
      </c>
      <c r="H77">
        <v>1</v>
      </c>
      <c r="I77">
        <v>3</v>
      </c>
      <c r="J77">
        <v>4</v>
      </c>
      <c r="K77">
        <v>7</v>
      </c>
      <c r="L77" s="25" t="s">
        <v>277</v>
      </c>
      <c r="M77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42.5</v>
      </c>
      <c r="N77" t="s">
        <v>251</v>
      </c>
    </row>
    <row r="78" spans="1:14" x14ac:dyDescent="0.25">
      <c r="A78" s="1" t="s">
        <v>73</v>
      </c>
      <c r="B78">
        <v>3</v>
      </c>
      <c r="C78" s="19">
        <v>3</v>
      </c>
      <c r="D78">
        <v>4</v>
      </c>
      <c r="E78">
        <v>3</v>
      </c>
      <c r="F78" s="14">
        <f>(Tabulka1[[#This Row],[Sloupec2]]+Tabulka1[[#This Row],[Sloupec1]])/2</f>
        <v>3</v>
      </c>
      <c r="G78" s="14">
        <v>1</v>
      </c>
      <c r="H78">
        <v>3</v>
      </c>
      <c r="I78">
        <v>7</v>
      </c>
      <c r="J78">
        <v>4</v>
      </c>
      <c r="K78">
        <v>7</v>
      </c>
      <c r="L78" s="26" t="s">
        <v>281</v>
      </c>
      <c r="M78" s="14">
        <f>SUM(Tabulka511[[#This Row],[Indikátor č. 1]:[Indikátor č. 11]])</f>
        <v>38</v>
      </c>
      <c r="N78" t="s">
        <v>252</v>
      </c>
    </row>
    <row r="79" spans="1:14" x14ac:dyDescent="0.25">
      <c r="A79" s="1" t="s">
        <v>74</v>
      </c>
      <c r="B79">
        <v>4</v>
      </c>
      <c r="C79" s="19">
        <v>3</v>
      </c>
      <c r="D79">
        <v>6</v>
      </c>
      <c r="E79">
        <v>2</v>
      </c>
      <c r="F79" s="14">
        <f>(Tabulka1[[#This Row],[Sloupec2]]+Tabulka1[[#This Row],[Sloupec1]])/2</f>
        <v>3.5</v>
      </c>
      <c r="G79" s="14">
        <v>1</v>
      </c>
      <c r="H79">
        <v>2</v>
      </c>
      <c r="I79">
        <v>7</v>
      </c>
      <c r="J79">
        <v>4</v>
      </c>
      <c r="K79">
        <v>5</v>
      </c>
      <c r="L79" s="25" t="s">
        <v>275</v>
      </c>
      <c r="M79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44.5</v>
      </c>
      <c r="N79" t="s">
        <v>251</v>
      </c>
    </row>
    <row r="80" spans="1:14" x14ac:dyDescent="0.25">
      <c r="A80" s="1" t="s">
        <v>75</v>
      </c>
      <c r="B80">
        <v>5</v>
      </c>
      <c r="C80" s="19">
        <v>6</v>
      </c>
      <c r="D80">
        <v>6</v>
      </c>
      <c r="E80">
        <v>5</v>
      </c>
      <c r="F80" s="14">
        <f>(Tabulka1[[#This Row],[Sloupec2]]+Tabulka1[[#This Row],[Sloupec1]])/2</f>
        <v>4.5</v>
      </c>
      <c r="G80" s="14">
        <v>2</v>
      </c>
      <c r="H80">
        <v>3</v>
      </c>
      <c r="I80">
        <v>2</v>
      </c>
      <c r="J80">
        <v>4</v>
      </c>
      <c r="K80">
        <v>5</v>
      </c>
      <c r="L80" s="26" t="s">
        <v>277</v>
      </c>
      <c r="M80" s="14">
        <f>SUM(Tabulka511[[#This Row],[Indikátor č. 1]:[Indikátor č. 11]])</f>
        <v>42.5</v>
      </c>
      <c r="N80" t="s">
        <v>251</v>
      </c>
    </row>
    <row r="81" spans="1:14" x14ac:dyDescent="0.25">
      <c r="A81" s="1" t="s">
        <v>76</v>
      </c>
      <c r="B81">
        <v>2</v>
      </c>
      <c r="C81" s="19">
        <v>3</v>
      </c>
      <c r="D81">
        <v>3</v>
      </c>
      <c r="E81">
        <v>3</v>
      </c>
      <c r="F81" s="14">
        <f>(Tabulka1[[#This Row],[Sloupec2]]+Tabulka1[[#This Row],[Sloupec1]])/2</f>
        <v>2</v>
      </c>
      <c r="G81" s="14">
        <v>3</v>
      </c>
      <c r="H81">
        <v>1</v>
      </c>
      <c r="I81">
        <v>7</v>
      </c>
      <c r="J81">
        <v>3</v>
      </c>
      <c r="K81">
        <v>7</v>
      </c>
      <c r="L81" s="25" t="s">
        <v>276</v>
      </c>
      <c r="M81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36</v>
      </c>
      <c r="N81" t="s">
        <v>252</v>
      </c>
    </row>
    <row r="82" spans="1:14" x14ac:dyDescent="0.25">
      <c r="A82" s="1" t="s">
        <v>77</v>
      </c>
      <c r="B82">
        <v>3</v>
      </c>
      <c r="C82" s="19">
        <v>5</v>
      </c>
      <c r="D82">
        <v>4</v>
      </c>
      <c r="E82">
        <v>5</v>
      </c>
      <c r="F82" s="14">
        <f>(Tabulka1[[#This Row],[Sloupec2]]+Tabulka1[[#This Row],[Sloupec1]])/2</f>
        <v>4</v>
      </c>
      <c r="G82" s="14">
        <v>3</v>
      </c>
      <c r="H82">
        <v>1</v>
      </c>
      <c r="I82">
        <v>1</v>
      </c>
      <c r="J82">
        <v>4</v>
      </c>
      <c r="K82">
        <v>7</v>
      </c>
      <c r="L82" s="26" t="s">
        <v>278</v>
      </c>
      <c r="M82" s="14">
        <f>SUM(Tabulka511[[#This Row],[Indikátor č. 1]:[Indikátor č. 11]])</f>
        <v>37</v>
      </c>
      <c r="N82" t="s">
        <v>252</v>
      </c>
    </row>
    <row r="83" spans="1:14" x14ac:dyDescent="0.25">
      <c r="A83" s="1" t="s">
        <v>78</v>
      </c>
      <c r="B83">
        <v>2</v>
      </c>
      <c r="C83" s="19">
        <v>3</v>
      </c>
      <c r="D83">
        <v>4</v>
      </c>
      <c r="E83">
        <v>2</v>
      </c>
      <c r="F83" s="14">
        <f>(Tabulka1[[#This Row],[Sloupec2]]+Tabulka1[[#This Row],[Sloupec1]])/2</f>
        <v>2.5</v>
      </c>
      <c r="G83" s="14">
        <v>2</v>
      </c>
      <c r="H83">
        <v>1</v>
      </c>
      <c r="I83">
        <v>1</v>
      </c>
      <c r="J83">
        <v>4</v>
      </c>
      <c r="K83">
        <v>6</v>
      </c>
      <c r="L83" s="25" t="s">
        <v>278</v>
      </c>
      <c r="M83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28.5</v>
      </c>
      <c r="N83" t="s">
        <v>252</v>
      </c>
    </row>
    <row r="84" spans="1:14" x14ac:dyDescent="0.25">
      <c r="A84" s="1" t="s">
        <v>79</v>
      </c>
      <c r="B84">
        <v>3</v>
      </c>
      <c r="C84" s="19">
        <v>3</v>
      </c>
      <c r="D84">
        <v>4</v>
      </c>
      <c r="E84">
        <v>3</v>
      </c>
      <c r="F84" s="14">
        <f>(Tabulka1[[#This Row],[Sloupec2]]+Tabulka1[[#This Row],[Sloupec1]])/2</f>
        <v>3.5</v>
      </c>
      <c r="G84" s="14">
        <v>2</v>
      </c>
      <c r="H84">
        <v>1</v>
      </c>
      <c r="I84">
        <v>3</v>
      </c>
      <c r="J84">
        <v>4</v>
      </c>
      <c r="K84">
        <v>7</v>
      </c>
      <c r="L84" s="26" t="s">
        <v>280</v>
      </c>
      <c r="M84" s="14">
        <f>SUM(Tabulka511[[#This Row],[Indikátor č. 1]:[Indikátor č. 11]])</f>
        <v>33.5</v>
      </c>
      <c r="N84" t="s">
        <v>252</v>
      </c>
    </row>
    <row r="85" spans="1:14" x14ac:dyDescent="0.25">
      <c r="A85" s="1" t="s">
        <v>80</v>
      </c>
      <c r="B85">
        <v>5</v>
      </c>
      <c r="C85" s="19">
        <v>6</v>
      </c>
      <c r="D85">
        <v>5</v>
      </c>
      <c r="E85">
        <v>5</v>
      </c>
      <c r="F85" s="14">
        <f>(Tabulka1[[#This Row],[Sloupec2]]+Tabulka1[[#This Row],[Sloupec1]])/2</f>
        <v>6</v>
      </c>
      <c r="G85" s="14">
        <v>3</v>
      </c>
      <c r="H85">
        <v>2</v>
      </c>
      <c r="I85">
        <v>7</v>
      </c>
      <c r="J85">
        <v>5</v>
      </c>
      <c r="K85">
        <v>7</v>
      </c>
      <c r="L85" s="25" t="s">
        <v>279</v>
      </c>
      <c r="M85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54</v>
      </c>
      <c r="N85" t="s">
        <v>251</v>
      </c>
    </row>
    <row r="86" spans="1:14" x14ac:dyDescent="0.25">
      <c r="A86" s="1" t="s">
        <v>81</v>
      </c>
      <c r="B86">
        <v>4</v>
      </c>
      <c r="C86" s="19">
        <v>4</v>
      </c>
      <c r="D86">
        <v>5</v>
      </c>
      <c r="E86">
        <v>3</v>
      </c>
      <c r="F86" s="14">
        <f>(Tabulka1[[#This Row],[Sloupec2]]+Tabulka1[[#This Row],[Sloupec1]])/2</f>
        <v>4.5</v>
      </c>
      <c r="G86" s="14">
        <v>1</v>
      </c>
      <c r="H86">
        <v>2</v>
      </c>
      <c r="I86">
        <v>7</v>
      </c>
      <c r="J86">
        <v>4</v>
      </c>
      <c r="K86">
        <v>5</v>
      </c>
      <c r="L86" s="26" t="s">
        <v>277</v>
      </c>
      <c r="M86" s="14">
        <f>SUM(Tabulka511[[#This Row],[Indikátor č. 1]:[Indikátor č. 11]])</f>
        <v>39.5</v>
      </c>
      <c r="N86" t="s">
        <v>251</v>
      </c>
    </row>
    <row r="87" spans="1:14" x14ac:dyDescent="0.25">
      <c r="A87" s="1" t="s">
        <v>82</v>
      </c>
      <c r="B87">
        <v>3</v>
      </c>
      <c r="C87" s="19">
        <v>4</v>
      </c>
      <c r="D87">
        <v>5</v>
      </c>
      <c r="E87">
        <v>3</v>
      </c>
      <c r="F87" s="14">
        <f>(Tabulka1[[#This Row],[Sloupec2]]+Tabulka1[[#This Row],[Sloupec1]])/2</f>
        <v>5</v>
      </c>
      <c r="G87" s="14">
        <v>2</v>
      </c>
      <c r="H87">
        <v>2</v>
      </c>
      <c r="I87">
        <v>7</v>
      </c>
      <c r="J87">
        <v>4</v>
      </c>
      <c r="K87">
        <v>7</v>
      </c>
      <c r="L87" s="25" t="s">
        <v>279</v>
      </c>
      <c r="M87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45</v>
      </c>
      <c r="N87" t="s">
        <v>251</v>
      </c>
    </row>
    <row r="88" spans="1:14" x14ac:dyDescent="0.25">
      <c r="A88" s="1" t="s">
        <v>83</v>
      </c>
      <c r="B88">
        <v>2</v>
      </c>
      <c r="C88" s="19">
        <v>4</v>
      </c>
      <c r="D88">
        <v>4</v>
      </c>
      <c r="E88">
        <v>4</v>
      </c>
      <c r="F88" s="14">
        <f>(Tabulka1[[#This Row],[Sloupec2]]+Tabulka1[[#This Row],[Sloupec1]])/2</f>
        <v>3.5</v>
      </c>
      <c r="G88" s="14">
        <v>2</v>
      </c>
      <c r="H88">
        <v>2</v>
      </c>
      <c r="I88">
        <v>7</v>
      </c>
      <c r="J88">
        <v>4</v>
      </c>
      <c r="K88">
        <v>7</v>
      </c>
      <c r="L88" s="26" t="s">
        <v>281</v>
      </c>
      <c r="M88" s="14">
        <f>SUM(Tabulka511[[#This Row],[Indikátor č. 1]:[Indikátor č. 11]])</f>
        <v>39.5</v>
      </c>
      <c r="N88" t="s">
        <v>251</v>
      </c>
    </row>
    <row r="89" spans="1:14" x14ac:dyDescent="0.25">
      <c r="A89" s="1" t="s">
        <v>84</v>
      </c>
      <c r="B89">
        <v>4</v>
      </c>
      <c r="C89" s="19">
        <v>5</v>
      </c>
      <c r="D89">
        <v>4</v>
      </c>
      <c r="E89">
        <v>4</v>
      </c>
      <c r="F89" s="14">
        <f>(Tabulka1[[#This Row],[Sloupec2]]+Tabulka1[[#This Row],[Sloupec1]])/2</f>
        <v>4.5</v>
      </c>
      <c r="G89" s="14">
        <v>4</v>
      </c>
      <c r="H89">
        <v>1</v>
      </c>
      <c r="I89">
        <v>2</v>
      </c>
      <c r="J89">
        <v>4</v>
      </c>
      <c r="K89">
        <v>7</v>
      </c>
      <c r="L89" s="25" t="s">
        <v>276</v>
      </c>
      <c r="M89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41.5</v>
      </c>
      <c r="N89" t="s">
        <v>251</v>
      </c>
    </row>
    <row r="90" spans="1:14" x14ac:dyDescent="0.25">
      <c r="A90" s="1" t="s">
        <v>85</v>
      </c>
      <c r="B90">
        <v>3</v>
      </c>
      <c r="C90" s="19">
        <v>5</v>
      </c>
      <c r="D90">
        <v>4</v>
      </c>
      <c r="E90">
        <v>4</v>
      </c>
      <c r="F90" s="14">
        <f>(Tabulka1[[#This Row],[Sloupec2]]+Tabulka1[[#This Row],[Sloupec1]])/2</f>
        <v>4.5</v>
      </c>
      <c r="G90" s="14">
        <v>2</v>
      </c>
      <c r="H90">
        <v>1</v>
      </c>
      <c r="I90">
        <v>1</v>
      </c>
      <c r="J90">
        <v>4</v>
      </c>
      <c r="K90">
        <v>7</v>
      </c>
      <c r="L90" s="26" t="s">
        <v>281</v>
      </c>
      <c r="M90" s="14">
        <f>SUM(Tabulka511[[#This Row],[Indikátor č. 1]:[Indikátor č. 11]])</f>
        <v>35.5</v>
      </c>
      <c r="N90" t="s">
        <v>252</v>
      </c>
    </row>
    <row r="91" spans="1:14" x14ac:dyDescent="0.25">
      <c r="A91" s="1" t="s">
        <v>86</v>
      </c>
      <c r="B91">
        <v>3</v>
      </c>
      <c r="C91" s="19">
        <v>4</v>
      </c>
      <c r="D91">
        <v>4</v>
      </c>
      <c r="E91">
        <v>4</v>
      </c>
      <c r="F91" s="14">
        <f>(Tabulka1[[#This Row],[Sloupec2]]+Tabulka1[[#This Row],[Sloupec1]])/2</f>
        <v>3</v>
      </c>
      <c r="G91" s="14">
        <v>2</v>
      </c>
      <c r="H91">
        <v>1</v>
      </c>
      <c r="I91">
        <v>2</v>
      </c>
      <c r="J91">
        <v>4</v>
      </c>
      <c r="K91">
        <v>7</v>
      </c>
      <c r="L91" s="25" t="s">
        <v>278</v>
      </c>
      <c r="M91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35</v>
      </c>
      <c r="N91" t="s">
        <v>252</v>
      </c>
    </row>
    <row r="92" spans="1:14" x14ac:dyDescent="0.25">
      <c r="A92" s="1" t="s">
        <v>87</v>
      </c>
      <c r="B92">
        <v>4</v>
      </c>
      <c r="C92" s="19">
        <v>4</v>
      </c>
      <c r="D92">
        <v>4</v>
      </c>
      <c r="E92">
        <v>4</v>
      </c>
      <c r="F92" s="14">
        <f>(Tabulka1[[#This Row],[Sloupec2]]+Tabulka1[[#This Row],[Sloupec1]])/2</f>
        <v>5.5</v>
      </c>
      <c r="G92" s="14">
        <v>2</v>
      </c>
      <c r="H92">
        <v>2</v>
      </c>
      <c r="I92">
        <v>7</v>
      </c>
      <c r="J92">
        <v>4</v>
      </c>
      <c r="K92">
        <v>6</v>
      </c>
      <c r="L92" s="26" t="s">
        <v>281</v>
      </c>
      <c r="M92" s="14">
        <f>SUM(Tabulka511[[#This Row],[Indikátor č. 1]:[Indikátor č. 11]])</f>
        <v>42.5</v>
      </c>
      <c r="N92" t="s">
        <v>251</v>
      </c>
    </row>
    <row r="93" spans="1:14" x14ac:dyDescent="0.25">
      <c r="A93" s="1" t="s">
        <v>88</v>
      </c>
      <c r="B93">
        <v>3</v>
      </c>
      <c r="C93" s="19">
        <v>4</v>
      </c>
      <c r="D93">
        <v>4</v>
      </c>
      <c r="E93">
        <v>3</v>
      </c>
      <c r="F93" s="14">
        <f>(Tabulka1[[#This Row],[Sloupec2]]+Tabulka1[[#This Row],[Sloupec1]])/2</f>
        <v>4.5</v>
      </c>
      <c r="G93" s="14">
        <v>2</v>
      </c>
      <c r="H93">
        <v>2</v>
      </c>
      <c r="I93">
        <v>2</v>
      </c>
      <c r="J93">
        <v>4</v>
      </c>
      <c r="K93">
        <v>7</v>
      </c>
      <c r="L93" s="25" t="s">
        <v>281</v>
      </c>
      <c r="M93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39.5</v>
      </c>
      <c r="N93" t="s">
        <v>251</v>
      </c>
    </row>
    <row r="94" spans="1:14" x14ac:dyDescent="0.25">
      <c r="A94" s="1" t="s">
        <v>89</v>
      </c>
      <c r="B94">
        <v>1</v>
      </c>
      <c r="C94" s="19">
        <v>2</v>
      </c>
      <c r="D94">
        <v>5</v>
      </c>
      <c r="E94">
        <v>3</v>
      </c>
      <c r="F94" s="14">
        <f>(Tabulka1[[#This Row],[Sloupec2]]+Tabulka1[[#This Row],[Sloupec1]])/2</f>
        <v>1</v>
      </c>
      <c r="G94" s="14">
        <v>4</v>
      </c>
      <c r="H94">
        <v>1</v>
      </c>
      <c r="I94">
        <v>7</v>
      </c>
      <c r="J94">
        <v>4</v>
      </c>
      <c r="K94">
        <v>6</v>
      </c>
      <c r="L94" s="26" t="s">
        <v>278</v>
      </c>
      <c r="M94" s="14">
        <f>SUM(Tabulka511[[#This Row],[Indikátor č. 1]:[Indikátor č. 11]])</f>
        <v>34</v>
      </c>
      <c r="N94" t="s">
        <v>252</v>
      </c>
    </row>
    <row r="95" spans="1:14" x14ac:dyDescent="0.25">
      <c r="A95" s="1" t="s">
        <v>90</v>
      </c>
      <c r="B95">
        <v>3</v>
      </c>
      <c r="C95" s="19">
        <v>4</v>
      </c>
      <c r="D95">
        <v>4</v>
      </c>
      <c r="E95">
        <v>4</v>
      </c>
      <c r="F95" s="14">
        <f>(Tabulka1[[#This Row],[Sloupec2]]+Tabulka1[[#This Row],[Sloupec1]])/2</f>
        <v>3</v>
      </c>
      <c r="G95" s="14">
        <v>2</v>
      </c>
      <c r="H95">
        <v>1</v>
      </c>
      <c r="I95">
        <v>3</v>
      </c>
      <c r="J95">
        <v>4</v>
      </c>
      <c r="K95">
        <v>6</v>
      </c>
      <c r="L95" s="25" t="s">
        <v>278</v>
      </c>
      <c r="M95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35</v>
      </c>
      <c r="N95" t="s">
        <v>252</v>
      </c>
    </row>
    <row r="96" spans="1:14" x14ac:dyDescent="0.25">
      <c r="A96" s="1" t="s">
        <v>91</v>
      </c>
      <c r="B96">
        <v>3</v>
      </c>
      <c r="C96" s="19">
        <v>2</v>
      </c>
      <c r="D96">
        <v>4</v>
      </c>
      <c r="E96">
        <v>3</v>
      </c>
      <c r="F96" s="14">
        <f>(Tabulka1[[#This Row],[Sloupec2]]+Tabulka1[[#This Row],[Sloupec1]])/2</f>
        <v>3.5</v>
      </c>
      <c r="G96" s="14">
        <v>1</v>
      </c>
      <c r="H96">
        <v>1</v>
      </c>
      <c r="I96">
        <v>4</v>
      </c>
      <c r="J96">
        <v>4</v>
      </c>
      <c r="K96">
        <v>5</v>
      </c>
      <c r="L96" s="26" t="s">
        <v>278</v>
      </c>
      <c r="M96" s="14">
        <f>SUM(Tabulka511[[#This Row],[Indikátor č. 1]:[Indikátor č. 11]])</f>
        <v>30.5</v>
      </c>
      <c r="N96" t="s">
        <v>252</v>
      </c>
    </row>
    <row r="97" spans="1:14" x14ac:dyDescent="0.25">
      <c r="A97" s="1" t="s">
        <v>92</v>
      </c>
      <c r="B97">
        <v>2</v>
      </c>
      <c r="C97" s="19">
        <v>4</v>
      </c>
      <c r="D97">
        <v>4</v>
      </c>
      <c r="E97">
        <v>2</v>
      </c>
      <c r="F97" s="14">
        <f>(Tabulka1[[#This Row],[Sloupec2]]+Tabulka1[[#This Row],[Sloupec1]])/2</f>
        <v>5.5</v>
      </c>
      <c r="G97" s="14">
        <v>2</v>
      </c>
      <c r="H97">
        <v>2</v>
      </c>
      <c r="I97">
        <v>7</v>
      </c>
      <c r="J97">
        <v>4</v>
      </c>
      <c r="K97">
        <v>7</v>
      </c>
      <c r="L97" s="25" t="s">
        <v>280</v>
      </c>
      <c r="M97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45.5</v>
      </c>
      <c r="N97" t="s">
        <v>251</v>
      </c>
    </row>
    <row r="98" spans="1:14" x14ac:dyDescent="0.25">
      <c r="A98" s="1" t="s">
        <v>93</v>
      </c>
      <c r="B98">
        <v>7</v>
      </c>
      <c r="C98" s="19">
        <v>7</v>
      </c>
      <c r="D98">
        <v>5</v>
      </c>
      <c r="E98">
        <v>7</v>
      </c>
      <c r="F98" s="14">
        <f>(Tabulka1[[#This Row],[Sloupec2]]+Tabulka1[[#This Row],[Sloupec1]])/2</f>
        <v>3.5</v>
      </c>
      <c r="G98" s="14">
        <v>3</v>
      </c>
      <c r="H98">
        <v>7</v>
      </c>
      <c r="I98">
        <v>5</v>
      </c>
      <c r="J98">
        <v>5</v>
      </c>
      <c r="K98">
        <v>7</v>
      </c>
      <c r="L98" s="26" t="s">
        <v>277</v>
      </c>
      <c r="M98" s="14">
        <f>SUM(Tabulka511[[#This Row],[Indikátor č. 1]:[Indikátor č. 11]])</f>
        <v>56.5</v>
      </c>
      <c r="N98" t="s">
        <v>251</v>
      </c>
    </row>
    <row r="99" spans="1:14" x14ac:dyDescent="0.25">
      <c r="A99" s="1" t="s">
        <v>94</v>
      </c>
      <c r="B99">
        <v>2</v>
      </c>
      <c r="C99" s="19">
        <v>4</v>
      </c>
      <c r="D99">
        <v>4</v>
      </c>
      <c r="E99">
        <v>2</v>
      </c>
      <c r="F99" s="14">
        <f>(Tabulka1[[#This Row],[Sloupec2]]+Tabulka1[[#This Row],[Sloupec1]])/2</f>
        <v>3</v>
      </c>
      <c r="G99" s="14">
        <v>2</v>
      </c>
      <c r="H99">
        <v>1</v>
      </c>
      <c r="I99">
        <v>7</v>
      </c>
      <c r="J99">
        <v>4</v>
      </c>
      <c r="K99">
        <v>7</v>
      </c>
      <c r="L99" s="25" t="s">
        <v>276</v>
      </c>
      <c r="M99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38</v>
      </c>
      <c r="N99" t="s">
        <v>252</v>
      </c>
    </row>
    <row r="100" spans="1:14" x14ac:dyDescent="0.25">
      <c r="A100" s="1" t="s">
        <v>95</v>
      </c>
      <c r="B100">
        <v>5</v>
      </c>
      <c r="C100" s="19">
        <v>5</v>
      </c>
      <c r="D100">
        <v>5</v>
      </c>
      <c r="E100">
        <v>5</v>
      </c>
      <c r="F100" s="14">
        <f>(Tabulka1[[#This Row],[Sloupec2]]+Tabulka1[[#This Row],[Sloupec1]])/2</f>
        <v>4</v>
      </c>
      <c r="G100" s="14">
        <v>1</v>
      </c>
      <c r="H100">
        <v>2</v>
      </c>
      <c r="I100">
        <v>3</v>
      </c>
      <c r="J100">
        <v>4</v>
      </c>
      <c r="K100">
        <v>5</v>
      </c>
      <c r="L100" s="26" t="s">
        <v>277</v>
      </c>
      <c r="M100" s="14">
        <f>SUM(Tabulka511[[#This Row],[Indikátor č. 1]:[Indikátor č. 11]])</f>
        <v>39</v>
      </c>
      <c r="N100" t="s">
        <v>251</v>
      </c>
    </row>
    <row r="101" spans="1:14" x14ac:dyDescent="0.25">
      <c r="A101" s="1" t="s">
        <v>96</v>
      </c>
      <c r="B101">
        <v>5</v>
      </c>
      <c r="C101" s="19">
        <v>5</v>
      </c>
      <c r="D101">
        <v>5</v>
      </c>
      <c r="E101">
        <v>4</v>
      </c>
      <c r="F101" s="14">
        <f>(Tabulka1[[#This Row],[Sloupec2]]+Tabulka1[[#This Row],[Sloupec1]])/2</f>
        <v>3.5</v>
      </c>
      <c r="G101" s="14">
        <v>1</v>
      </c>
      <c r="H101">
        <v>5</v>
      </c>
      <c r="I101">
        <v>7</v>
      </c>
      <c r="J101">
        <v>4</v>
      </c>
      <c r="K101">
        <v>7</v>
      </c>
      <c r="L101" s="25" t="s">
        <v>279</v>
      </c>
      <c r="M101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49.5</v>
      </c>
      <c r="N101" t="s">
        <v>251</v>
      </c>
    </row>
    <row r="102" spans="1:14" x14ac:dyDescent="0.25">
      <c r="A102" s="1" t="s">
        <v>97</v>
      </c>
      <c r="B102">
        <v>3</v>
      </c>
      <c r="C102" s="19">
        <v>3</v>
      </c>
      <c r="D102">
        <v>5</v>
      </c>
      <c r="E102">
        <v>1</v>
      </c>
      <c r="F102" s="14">
        <f>(Tabulka1[[#This Row],[Sloupec2]]+Tabulka1[[#This Row],[Sloupec1]])/2</f>
        <v>5.5</v>
      </c>
      <c r="G102" s="14">
        <v>1</v>
      </c>
      <c r="H102">
        <v>3</v>
      </c>
      <c r="I102">
        <v>7</v>
      </c>
      <c r="J102">
        <v>4</v>
      </c>
      <c r="K102">
        <v>7</v>
      </c>
      <c r="L102" s="26" t="s">
        <v>275</v>
      </c>
      <c r="M102" s="14">
        <f>SUM(Tabulka511[[#This Row],[Indikátor č. 1]:[Indikátor č. 11]])</f>
        <v>39.5</v>
      </c>
      <c r="N102" t="s">
        <v>251</v>
      </c>
    </row>
    <row r="103" spans="1:14" x14ac:dyDescent="0.25">
      <c r="A103" s="1" t="s">
        <v>98</v>
      </c>
      <c r="B103">
        <v>4</v>
      </c>
      <c r="C103" s="19">
        <v>5</v>
      </c>
      <c r="D103">
        <v>5</v>
      </c>
      <c r="E103">
        <v>5</v>
      </c>
      <c r="F103" s="14">
        <f>(Tabulka1[[#This Row],[Sloupec2]]+Tabulka1[[#This Row],[Sloupec1]])/2</f>
        <v>4.5</v>
      </c>
      <c r="G103" s="14">
        <v>2</v>
      </c>
      <c r="H103">
        <v>2</v>
      </c>
      <c r="I103">
        <v>3</v>
      </c>
      <c r="J103">
        <v>4</v>
      </c>
      <c r="K103">
        <v>5</v>
      </c>
      <c r="L103" s="25" t="s">
        <v>277</v>
      </c>
      <c r="M103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44.5</v>
      </c>
      <c r="N103" t="s">
        <v>251</v>
      </c>
    </row>
    <row r="104" spans="1:14" x14ac:dyDescent="0.25">
      <c r="A104" s="1" t="s">
        <v>99</v>
      </c>
      <c r="B104">
        <v>5</v>
      </c>
      <c r="C104" s="19">
        <v>6</v>
      </c>
      <c r="D104">
        <v>5</v>
      </c>
      <c r="E104">
        <v>5</v>
      </c>
      <c r="F104" s="14">
        <f>(Tabulka1[[#This Row],[Sloupec2]]+Tabulka1[[#This Row],[Sloupec1]])/2</f>
        <v>4.5</v>
      </c>
      <c r="G104" s="14">
        <v>1</v>
      </c>
      <c r="H104">
        <v>4</v>
      </c>
      <c r="I104">
        <v>3</v>
      </c>
      <c r="J104">
        <v>4</v>
      </c>
      <c r="K104">
        <v>6</v>
      </c>
      <c r="L104" s="26" t="s">
        <v>277</v>
      </c>
      <c r="M104" s="14">
        <f>SUM(Tabulka511[[#This Row],[Indikátor č. 1]:[Indikátor č. 11]])</f>
        <v>43.5</v>
      </c>
      <c r="N104" t="s">
        <v>251</v>
      </c>
    </row>
    <row r="105" spans="1:14" x14ac:dyDescent="0.25">
      <c r="A105" s="1" t="s">
        <v>100</v>
      </c>
      <c r="B105">
        <v>4</v>
      </c>
      <c r="C105" s="19">
        <v>5</v>
      </c>
      <c r="D105">
        <v>5</v>
      </c>
      <c r="E105">
        <v>3</v>
      </c>
      <c r="F105" s="14">
        <f>(Tabulka1[[#This Row],[Sloupec2]]+Tabulka1[[#This Row],[Sloupec1]])/2</f>
        <v>4</v>
      </c>
      <c r="G105" s="14">
        <v>2</v>
      </c>
      <c r="H105">
        <v>2</v>
      </c>
      <c r="I105">
        <v>1</v>
      </c>
      <c r="J105">
        <v>4</v>
      </c>
      <c r="K105">
        <v>6</v>
      </c>
      <c r="L105" s="25" t="s">
        <v>281</v>
      </c>
      <c r="M105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40</v>
      </c>
      <c r="N105" t="s">
        <v>251</v>
      </c>
    </row>
    <row r="106" spans="1:14" x14ac:dyDescent="0.25">
      <c r="A106" s="1" t="s">
        <v>101</v>
      </c>
      <c r="B106">
        <v>3</v>
      </c>
      <c r="C106" s="19">
        <v>3</v>
      </c>
      <c r="D106">
        <v>4</v>
      </c>
      <c r="E106">
        <v>3</v>
      </c>
      <c r="F106" s="14">
        <f>(Tabulka1[[#This Row],[Sloupec2]]+Tabulka1[[#This Row],[Sloupec1]])/2</f>
        <v>3.5</v>
      </c>
      <c r="G106" s="14">
        <v>2</v>
      </c>
      <c r="H106">
        <v>1</v>
      </c>
      <c r="I106">
        <v>5</v>
      </c>
      <c r="J106">
        <v>4</v>
      </c>
      <c r="K106">
        <v>6</v>
      </c>
      <c r="L106" s="26" t="s">
        <v>281</v>
      </c>
      <c r="M106" s="14">
        <f>SUM(Tabulka511[[#This Row],[Indikátor č. 1]:[Indikátor č. 11]])</f>
        <v>34.5</v>
      </c>
      <c r="N106" t="s">
        <v>252</v>
      </c>
    </row>
    <row r="107" spans="1:14" x14ac:dyDescent="0.25">
      <c r="A107" s="1" t="s">
        <v>102</v>
      </c>
      <c r="B107">
        <v>3</v>
      </c>
      <c r="C107" s="19">
        <v>3</v>
      </c>
      <c r="D107">
        <v>4</v>
      </c>
      <c r="E107">
        <v>3</v>
      </c>
      <c r="F107" s="14">
        <f>(Tabulka1[[#This Row],[Sloupec2]]+Tabulka1[[#This Row],[Sloupec1]])/2</f>
        <v>4</v>
      </c>
      <c r="G107" s="14">
        <v>1</v>
      </c>
      <c r="H107">
        <v>2</v>
      </c>
      <c r="I107">
        <v>7</v>
      </c>
      <c r="J107">
        <v>4</v>
      </c>
      <c r="K107">
        <v>6</v>
      </c>
      <c r="L107" s="25" t="s">
        <v>277</v>
      </c>
      <c r="M107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42</v>
      </c>
      <c r="N107" t="s">
        <v>251</v>
      </c>
    </row>
    <row r="108" spans="1:14" x14ac:dyDescent="0.25">
      <c r="A108" s="1" t="s">
        <v>103</v>
      </c>
      <c r="B108">
        <v>4</v>
      </c>
      <c r="C108" s="19">
        <v>5</v>
      </c>
      <c r="D108">
        <v>5</v>
      </c>
      <c r="E108">
        <v>3</v>
      </c>
      <c r="F108" s="14">
        <f>(Tabulka1[[#This Row],[Sloupec2]]+Tabulka1[[#This Row],[Sloupec1]])/2</f>
        <v>4.5</v>
      </c>
      <c r="G108" s="14">
        <v>1</v>
      </c>
      <c r="H108">
        <v>3</v>
      </c>
      <c r="I108">
        <v>7</v>
      </c>
      <c r="J108">
        <v>4</v>
      </c>
      <c r="K108">
        <v>6</v>
      </c>
      <c r="L108" s="26" t="s">
        <v>279</v>
      </c>
      <c r="M108" s="14">
        <f>SUM(Tabulka511[[#This Row],[Indikátor č. 1]:[Indikátor č. 11]])</f>
        <v>42.5</v>
      </c>
      <c r="N108" t="s">
        <v>251</v>
      </c>
    </row>
    <row r="109" spans="1:14" x14ac:dyDescent="0.25">
      <c r="A109" s="1" t="s">
        <v>104</v>
      </c>
      <c r="B109">
        <v>1</v>
      </c>
      <c r="C109" s="19">
        <v>3</v>
      </c>
      <c r="D109">
        <v>3</v>
      </c>
      <c r="E109">
        <v>4</v>
      </c>
      <c r="F109" s="14">
        <f>(Tabulka1[[#This Row],[Sloupec2]]+Tabulka1[[#This Row],[Sloupec1]])/2</f>
        <v>2</v>
      </c>
      <c r="G109" s="14">
        <v>5</v>
      </c>
      <c r="H109">
        <v>1</v>
      </c>
      <c r="I109">
        <v>7</v>
      </c>
      <c r="J109">
        <v>4</v>
      </c>
      <c r="K109">
        <v>7</v>
      </c>
      <c r="L109" s="25" t="s">
        <v>278</v>
      </c>
      <c r="M109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38</v>
      </c>
      <c r="N109" t="s">
        <v>252</v>
      </c>
    </row>
    <row r="110" spans="1:14" x14ac:dyDescent="0.25">
      <c r="A110" s="1" t="s">
        <v>105</v>
      </c>
      <c r="B110">
        <v>3</v>
      </c>
      <c r="C110" s="19">
        <v>4</v>
      </c>
      <c r="D110">
        <v>4</v>
      </c>
      <c r="E110">
        <v>2</v>
      </c>
      <c r="F110" s="14">
        <f>(Tabulka1[[#This Row],[Sloupec2]]+Tabulka1[[#This Row],[Sloupec1]])/2</f>
        <v>6</v>
      </c>
      <c r="G110" s="14">
        <v>2</v>
      </c>
      <c r="H110">
        <v>1</v>
      </c>
      <c r="I110">
        <v>1</v>
      </c>
      <c r="J110">
        <v>4</v>
      </c>
      <c r="K110">
        <v>7</v>
      </c>
      <c r="L110" s="26" t="s">
        <v>277</v>
      </c>
      <c r="M110" s="14">
        <f>SUM(Tabulka511[[#This Row],[Indikátor č. 1]:[Indikátor č. 11]])</f>
        <v>34</v>
      </c>
      <c r="N110" t="s">
        <v>252</v>
      </c>
    </row>
    <row r="111" spans="1:14" x14ac:dyDescent="0.25">
      <c r="A111" s="1" t="s">
        <v>106</v>
      </c>
      <c r="B111">
        <v>4</v>
      </c>
      <c r="C111" s="19">
        <v>4</v>
      </c>
      <c r="D111">
        <v>5</v>
      </c>
      <c r="E111">
        <v>3</v>
      </c>
      <c r="F111" s="14">
        <f>(Tabulka1[[#This Row],[Sloupec2]]+Tabulka1[[#This Row],[Sloupec1]])/2</f>
        <v>6.5</v>
      </c>
      <c r="G111" s="14">
        <v>1</v>
      </c>
      <c r="H111">
        <v>1</v>
      </c>
      <c r="I111">
        <v>7</v>
      </c>
      <c r="J111">
        <v>4</v>
      </c>
      <c r="K111">
        <v>7</v>
      </c>
      <c r="L111" s="25" t="s">
        <v>277</v>
      </c>
      <c r="M111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47.5</v>
      </c>
      <c r="N111" t="s">
        <v>251</v>
      </c>
    </row>
    <row r="112" spans="1:14" x14ac:dyDescent="0.25">
      <c r="A112" s="1" t="s">
        <v>107</v>
      </c>
      <c r="B112">
        <v>2</v>
      </c>
      <c r="C112" s="19">
        <v>3</v>
      </c>
      <c r="D112">
        <v>5</v>
      </c>
      <c r="E112">
        <v>1</v>
      </c>
      <c r="F112" s="14">
        <f>(Tabulka1[[#This Row],[Sloupec2]]+Tabulka1[[#This Row],[Sloupec1]])/2</f>
        <v>5</v>
      </c>
      <c r="G112" s="14">
        <v>1</v>
      </c>
      <c r="H112">
        <v>1</v>
      </c>
      <c r="I112">
        <v>7</v>
      </c>
      <c r="J112">
        <v>4</v>
      </c>
      <c r="K112">
        <v>4</v>
      </c>
      <c r="L112" s="26" t="s">
        <v>275</v>
      </c>
      <c r="M112" s="14">
        <f>SUM(Tabulka511[[#This Row],[Indikátor č. 1]:[Indikátor č. 11]])</f>
        <v>33</v>
      </c>
      <c r="N112" t="s">
        <v>252</v>
      </c>
    </row>
    <row r="113" spans="1:14" x14ac:dyDescent="0.25">
      <c r="A113" s="1" t="s">
        <v>108</v>
      </c>
      <c r="B113">
        <v>4</v>
      </c>
      <c r="C113" s="19">
        <v>5</v>
      </c>
      <c r="D113">
        <v>5</v>
      </c>
      <c r="E113">
        <v>5</v>
      </c>
      <c r="F113" s="14">
        <f>(Tabulka1[[#This Row],[Sloupec2]]+Tabulka1[[#This Row],[Sloupec1]])/2</f>
        <v>4</v>
      </c>
      <c r="G113" s="14">
        <v>3</v>
      </c>
      <c r="H113">
        <v>2</v>
      </c>
      <c r="I113">
        <v>2</v>
      </c>
      <c r="J113">
        <v>4</v>
      </c>
      <c r="K113">
        <v>7</v>
      </c>
      <c r="L113" s="25" t="s">
        <v>277</v>
      </c>
      <c r="M113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46</v>
      </c>
      <c r="N113" t="s">
        <v>251</v>
      </c>
    </row>
    <row r="114" spans="1:14" x14ac:dyDescent="0.25">
      <c r="A114" s="1" t="s">
        <v>109</v>
      </c>
      <c r="B114">
        <v>3</v>
      </c>
      <c r="C114" s="19">
        <v>4</v>
      </c>
      <c r="D114">
        <v>5</v>
      </c>
      <c r="E114">
        <v>3</v>
      </c>
      <c r="F114" s="14">
        <f>(Tabulka1[[#This Row],[Sloupec2]]+Tabulka1[[#This Row],[Sloupec1]])/2</f>
        <v>5.5</v>
      </c>
      <c r="G114" s="14">
        <v>2</v>
      </c>
      <c r="H114">
        <v>1</v>
      </c>
      <c r="I114">
        <v>7</v>
      </c>
      <c r="J114">
        <v>4</v>
      </c>
      <c r="K114">
        <v>7</v>
      </c>
      <c r="L114" s="26" t="s">
        <v>277</v>
      </c>
      <c r="M114" s="14">
        <f>SUM(Tabulka511[[#This Row],[Indikátor č. 1]:[Indikátor č. 11]])</f>
        <v>41.5</v>
      </c>
      <c r="N114" t="s">
        <v>251</v>
      </c>
    </row>
    <row r="115" spans="1:14" x14ac:dyDescent="0.25">
      <c r="A115" s="1" t="s">
        <v>110</v>
      </c>
      <c r="B115">
        <v>4</v>
      </c>
      <c r="C115" s="19">
        <v>5</v>
      </c>
      <c r="D115">
        <v>4</v>
      </c>
      <c r="E115">
        <v>3</v>
      </c>
      <c r="F115" s="14">
        <f>(Tabulka1[[#This Row],[Sloupec2]]+Tabulka1[[#This Row],[Sloupec1]])/2</f>
        <v>5.5</v>
      </c>
      <c r="G115" s="14">
        <v>2</v>
      </c>
      <c r="H115">
        <v>2</v>
      </c>
      <c r="I115">
        <v>7</v>
      </c>
      <c r="J115">
        <v>4</v>
      </c>
      <c r="K115">
        <v>5</v>
      </c>
      <c r="L115" s="25" t="s">
        <v>277</v>
      </c>
      <c r="M115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46.5</v>
      </c>
      <c r="N115" t="s">
        <v>251</v>
      </c>
    </row>
    <row r="116" spans="1:14" x14ac:dyDescent="0.25">
      <c r="A116" s="1" t="s">
        <v>111</v>
      </c>
      <c r="B116">
        <v>2</v>
      </c>
      <c r="C116" s="19">
        <v>4</v>
      </c>
      <c r="D116">
        <v>4</v>
      </c>
      <c r="E116">
        <v>2</v>
      </c>
      <c r="F116" s="14">
        <f>(Tabulka1[[#This Row],[Sloupec2]]+Tabulka1[[#This Row],[Sloupec1]])/2</f>
        <v>7</v>
      </c>
      <c r="G116" s="14">
        <v>1</v>
      </c>
      <c r="H116">
        <v>3</v>
      </c>
      <c r="I116">
        <v>1</v>
      </c>
      <c r="J116">
        <v>4</v>
      </c>
      <c r="K116">
        <v>6</v>
      </c>
      <c r="L116" s="26" t="s">
        <v>277</v>
      </c>
      <c r="M116" s="14">
        <f>SUM(Tabulka511[[#This Row],[Indikátor č. 1]:[Indikátor č. 11]])</f>
        <v>34</v>
      </c>
      <c r="N116" t="s">
        <v>252</v>
      </c>
    </row>
    <row r="117" spans="1:14" x14ac:dyDescent="0.25">
      <c r="A117" s="1" t="s">
        <v>112</v>
      </c>
      <c r="B117">
        <v>4</v>
      </c>
      <c r="C117" s="19">
        <v>4</v>
      </c>
      <c r="D117">
        <v>5</v>
      </c>
      <c r="E117">
        <v>3</v>
      </c>
      <c r="F117" s="14">
        <f>(Tabulka1[[#This Row],[Sloupec2]]+Tabulka1[[#This Row],[Sloupec1]])/2</f>
        <v>4</v>
      </c>
      <c r="G117" s="14">
        <v>3</v>
      </c>
      <c r="H117">
        <v>1</v>
      </c>
      <c r="I117">
        <v>7</v>
      </c>
      <c r="J117">
        <v>4</v>
      </c>
      <c r="K117">
        <v>7</v>
      </c>
      <c r="L117" s="25" t="s">
        <v>276</v>
      </c>
      <c r="M117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44</v>
      </c>
      <c r="N117" t="s">
        <v>251</v>
      </c>
    </row>
    <row r="118" spans="1:14" x14ac:dyDescent="0.25">
      <c r="A118" s="1" t="s">
        <v>113</v>
      </c>
      <c r="B118">
        <v>4</v>
      </c>
      <c r="C118" s="19">
        <v>4</v>
      </c>
      <c r="D118">
        <v>5</v>
      </c>
      <c r="E118">
        <v>3</v>
      </c>
      <c r="F118" s="14">
        <f>(Tabulka1[[#This Row],[Sloupec2]]+Tabulka1[[#This Row],[Sloupec1]])/2</f>
        <v>4.5</v>
      </c>
      <c r="G118" s="14">
        <v>1</v>
      </c>
      <c r="H118">
        <v>3</v>
      </c>
      <c r="I118">
        <v>4</v>
      </c>
      <c r="J118">
        <v>4</v>
      </c>
      <c r="K118">
        <v>7</v>
      </c>
      <c r="L118" s="26" t="s">
        <v>277</v>
      </c>
      <c r="M118" s="14">
        <f>SUM(Tabulka511[[#This Row],[Indikátor č. 1]:[Indikátor č. 11]])</f>
        <v>39.5</v>
      </c>
      <c r="N118" t="s">
        <v>251</v>
      </c>
    </row>
    <row r="119" spans="1:14" x14ac:dyDescent="0.25">
      <c r="A119" s="1" t="s">
        <v>114</v>
      </c>
      <c r="B119">
        <v>3</v>
      </c>
      <c r="C119" s="19">
        <v>4</v>
      </c>
      <c r="D119">
        <v>5</v>
      </c>
      <c r="E119">
        <v>4</v>
      </c>
      <c r="F119" s="14">
        <f>(Tabulka1[[#This Row],[Sloupec2]]+Tabulka1[[#This Row],[Sloupec1]])/2</f>
        <v>4</v>
      </c>
      <c r="G119" s="14">
        <v>3</v>
      </c>
      <c r="H119">
        <v>1</v>
      </c>
      <c r="I119">
        <v>1</v>
      </c>
      <c r="J119">
        <v>4</v>
      </c>
      <c r="K119">
        <v>7</v>
      </c>
      <c r="L119" s="25" t="s">
        <v>278</v>
      </c>
      <c r="M119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37</v>
      </c>
      <c r="N119" t="s">
        <v>252</v>
      </c>
    </row>
    <row r="120" spans="1:14" x14ac:dyDescent="0.25">
      <c r="A120" s="1" t="s">
        <v>115</v>
      </c>
      <c r="B120">
        <v>4</v>
      </c>
      <c r="C120" s="19">
        <v>4</v>
      </c>
      <c r="D120">
        <v>6</v>
      </c>
      <c r="E120">
        <v>4</v>
      </c>
      <c r="F120" s="14">
        <f>(Tabulka1[[#This Row],[Sloupec2]]+Tabulka1[[#This Row],[Sloupec1]])/2</f>
        <v>3.5</v>
      </c>
      <c r="G120" s="14">
        <v>1</v>
      </c>
      <c r="H120">
        <v>2</v>
      </c>
      <c r="I120">
        <v>4</v>
      </c>
      <c r="J120">
        <v>4</v>
      </c>
      <c r="K120">
        <v>5</v>
      </c>
      <c r="L120" s="26" t="s">
        <v>277</v>
      </c>
      <c r="M120" s="14">
        <f>SUM(Tabulka511[[#This Row],[Indikátor č. 1]:[Indikátor č. 11]])</f>
        <v>37.5</v>
      </c>
      <c r="N120" t="s">
        <v>251</v>
      </c>
    </row>
    <row r="121" spans="1:14" x14ac:dyDescent="0.25">
      <c r="A121" s="1" t="s">
        <v>116</v>
      </c>
      <c r="B121">
        <v>5</v>
      </c>
      <c r="C121" s="19">
        <v>6</v>
      </c>
      <c r="D121">
        <v>6</v>
      </c>
      <c r="E121">
        <v>5</v>
      </c>
      <c r="F121" s="14">
        <f>(Tabulka1[[#This Row],[Sloupec2]]+Tabulka1[[#This Row],[Sloupec1]])/2</f>
        <v>4.5</v>
      </c>
      <c r="G121" s="14">
        <v>2</v>
      </c>
      <c r="H121">
        <v>4</v>
      </c>
      <c r="I121">
        <v>6</v>
      </c>
      <c r="J121">
        <v>4</v>
      </c>
      <c r="K121">
        <v>5</v>
      </c>
      <c r="L121" s="25" t="s">
        <v>275</v>
      </c>
      <c r="M121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54.5</v>
      </c>
      <c r="N121" t="s">
        <v>251</v>
      </c>
    </row>
    <row r="122" spans="1:14" x14ac:dyDescent="0.25">
      <c r="A122" s="1" t="s">
        <v>117</v>
      </c>
      <c r="B122">
        <v>3</v>
      </c>
      <c r="C122" s="19">
        <v>5</v>
      </c>
      <c r="D122">
        <v>4</v>
      </c>
      <c r="E122">
        <v>4</v>
      </c>
      <c r="F122" s="14">
        <f>(Tabulka1[[#This Row],[Sloupec2]]+Tabulka1[[#This Row],[Sloupec1]])/2</f>
        <v>3.5</v>
      </c>
      <c r="G122" s="14">
        <v>2</v>
      </c>
      <c r="H122">
        <v>1</v>
      </c>
      <c r="I122">
        <v>1</v>
      </c>
      <c r="J122">
        <v>4</v>
      </c>
      <c r="K122">
        <v>7</v>
      </c>
      <c r="L122" s="26" t="s">
        <v>278</v>
      </c>
      <c r="M122" s="14">
        <f>SUM(Tabulka511[[#This Row],[Indikátor č. 1]:[Indikátor č. 11]])</f>
        <v>34.5</v>
      </c>
      <c r="N122" t="s">
        <v>252</v>
      </c>
    </row>
    <row r="123" spans="1:14" x14ac:dyDescent="0.25">
      <c r="A123" s="1" t="s">
        <v>118</v>
      </c>
      <c r="B123">
        <v>4</v>
      </c>
      <c r="C123" s="19">
        <v>5</v>
      </c>
      <c r="D123">
        <v>5</v>
      </c>
      <c r="E123">
        <v>4</v>
      </c>
      <c r="F123" s="14">
        <f>(Tabulka1[[#This Row],[Sloupec2]]+Tabulka1[[#This Row],[Sloupec1]])/2</f>
        <v>5</v>
      </c>
      <c r="G123" s="14">
        <v>3</v>
      </c>
      <c r="H123">
        <v>4</v>
      </c>
      <c r="I123">
        <v>1</v>
      </c>
      <c r="J123">
        <v>4</v>
      </c>
      <c r="K123">
        <v>6</v>
      </c>
      <c r="L123" s="25" t="s">
        <v>281</v>
      </c>
      <c r="M123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45</v>
      </c>
      <c r="N123" t="s">
        <v>251</v>
      </c>
    </row>
    <row r="124" spans="1:14" x14ac:dyDescent="0.25">
      <c r="A124" s="1" t="s">
        <v>119</v>
      </c>
      <c r="B124">
        <v>3</v>
      </c>
      <c r="C124" s="19">
        <v>4</v>
      </c>
      <c r="D124">
        <v>4</v>
      </c>
      <c r="E124">
        <v>3</v>
      </c>
      <c r="F124" s="14">
        <f>(Tabulka1[[#This Row],[Sloupec2]]+Tabulka1[[#This Row],[Sloupec1]])/2</f>
        <v>4.5</v>
      </c>
      <c r="G124" s="14">
        <v>3</v>
      </c>
      <c r="H124">
        <v>2</v>
      </c>
      <c r="I124">
        <v>1</v>
      </c>
      <c r="J124">
        <v>4</v>
      </c>
      <c r="K124">
        <v>6</v>
      </c>
      <c r="L124" s="26" t="s">
        <v>281</v>
      </c>
      <c r="M124" s="14">
        <f>SUM(Tabulka511[[#This Row],[Indikátor č. 1]:[Indikátor č. 11]])</f>
        <v>34.5</v>
      </c>
      <c r="N124" t="s">
        <v>252</v>
      </c>
    </row>
    <row r="125" spans="1:14" x14ac:dyDescent="0.25">
      <c r="A125" s="1" t="s">
        <v>120</v>
      </c>
      <c r="B125">
        <v>3</v>
      </c>
      <c r="C125" s="19">
        <v>3</v>
      </c>
      <c r="D125">
        <v>3</v>
      </c>
      <c r="E125">
        <v>4</v>
      </c>
      <c r="F125" s="14">
        <f>(Tabulka1[[#This Row],[Sloupec2]]+Tabulka1[[#This Row],[Sloupec1]])/2</f>
        <v>1.5</v>
      </c>
      <c r="G125" s="14">
        <v>5</v>
      </c>
      <c r="H125">
        <v>1</v>
      </c>
      <c r="I125">
        <v>1</v>
      </c>
      <c r="J125">
        <v>4</v>
      </c>
      <c r="K125">
        <v>7</v>
      </c>
      <c r="L125" s="25" t="s">
        <v>278</v>
      </c>
      <c r="M125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33.5</v>
      </c>
      <c r="N125" t="s">
        <v>252</v>
      </c>
    </row>
    <row r="126" spans="1:14" x14ac:dyDescent="0.25">
      <c r="A126" s="1" t="s">
        <v>121</v>
      </c>
      <c r="B126">
        <v>2</v>
      </c>
      <c r="C126" s="19">
        <v>3</v>
      </c>
      <c r="D126">
        <v>3</v>
      </c>
      <c r="E126">
        <v>3</v>
      </c>
      <c r="F126" s="14">
        <f>(Tabulka1[[#This Row],[Sloupec2]]+Tabulka1[[#This Row],[Sloupec1]])/2</f>
        <v>3</v>
      </c>
      <c r="G126" s="14">
        <v>5</v>
      </c>
      <c r="H126">
        <v>1</v>
      </c>
      <c r="I126">
        <v>1</v>
      </c>
      <c r="J126">
        <v>4</v>
      </c>
      <c r="K126">
        <v>7</v>
      </c>
      <c r="L126" s="26" t="s">
        <v>278</v>
      </c>
      <c r="M126" s="14">
        <f>SUM(Tabulka511[[#This Row],[Indikátor č. 1]:[Indikátor č. 11]])</f>
        <v>32</v>
      </c>
      <c r="N126" t="s">
        <v>252</v>
      </c>
    </row>
    <row r="127" spans="1:14" x14ac:dyDescent="0.25">
      <c r="A127" s="1" t="s">
        <v>122</v>
      </c>
      <c r="B127">
        <v>1</v>
      </c>
      <c r="C127" s="19">
        <v>3</v>
      </c>
      <c r="D127">
        <v>4</v>
      </c>
      <c r="E127">
        <v>3</v>
      </c>
      <c r="F127" s="14">
        <f>(Tabulka1[[#This Row],[Sloupec2]]+Tabulka1[[#This Row],[Sloupec1]])/2</f>
        <v>3.5</v>
      </c>
      <c r="G127" s="14">
        <v>3</v>
      </c>
      <c r="H127">
        <v>2</v>
      </c>
      <c r="I127">
        <v>7</v>
      </c>
      <c r="J127">
        <v>4</v>
      </c>
      <c r="K127">
        <v>7</v>
      </c>
      <c r="L127" s="25" t="s">
        <v>276</v>
      </c>
      <c r="M127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39.5</v>
      </c>
      <c r="N127" t="s">
        <v>251</v>
      </c>
    </row>
    <row r="128" spans="1:14" x14ac:dyDescent="0.25">
      <c r="A128" s="1" t="s">
        <v>123</v>
      </c>
      <c r="B128">
        <v>3</v>
      </c>
      <c r="C128" s="19">
        <v>1</v>
      </c>
      <c r="D128">
        <v>4</v>
      </c>
      <c r="E128">
        <v>2</v>
      </c>
      <c r="F128" s="14">
        <f>(Tabulka1[[#This Row],[Sloupec2]]+Tabulka1[[#This Row],[Sloupec1]])/2</f>
        <v>4</v>
      </c>
      <c r="G128" s="14">
        <v>3</v>
      </c>
      <c r="H128">
        <v>1</v>
      </c>
      <c r="I128">
        <v>1</v>
      </c>
      <c r="J128">
        <v>4</v>
      </c>
      <c r="K128">
        <v>7</v>
      </c>
      <c r="L128" s="26" t="s">
        <v>280</v>
      </c>
      <c r="M128" s="14">
        <f>SUM(Tabulka511[[#This Row],[Indikátor č. 1]:[Indikátor č. 11]])</f>
        <v>30</v>
      </c>
      <c r="N128" t="s">
        <v>252</v>
      </c>
    </row>
    <row r="129" spans="1:14" x14ac:dyDescent="0.25">
      <c r="A129" s="1" t="s">
        <v>124</v>
      </c>
      <c r="B129">
        <v>2</v>
      </c>
      <c r="C129" s="19">
        <v>1</v>
      </c>
      <c r="D129">
        <v>5</v>
      </c>
      <c r="E129">
        <v>1</v>
      </c>
      <c r="F129" s="14">
        <f>(Tabulka1[[#This Row],[Sloupec2]]+Tabulka1[[#This Row],[Sloupec1]])/2</f>
        <v>4.5</v>
      </c>
      <c r="G129" s="14">
        <v>1</v>
      </c>
      <c r="H129">
        <v>1</v>
      </c>
      <c r="I129">
        <v>7</v>
      </c>
      <c r="J129">
        <v>4</v>
      </c>
      <c r="K129">
        <v>7</v>
      </c>
      <c r="L129" s="25" t="s">
        <v>277</v>
      </c>
      <c r="M129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38.5</v>
      </c>
      <c r="N129" t="s">
        <v>252</v>
      </c>
    </row>
    <row r="130" spans="1:14" x14ac:dyDescent="0.25">
      <c r="A130" s="1" t="s">
        <v>125</v>
      </c>
      <c r="B130">
        <v>4</v>
      </c>
      <c r="C130" s="19">
        <v>5</v>
      </c>
      <c r="D130">
        <v>5</v>
      </c>
      <c r="E130">
        <v>4</v>
      </c>
      <c r="F130" s="14">
        <f>(Tabulka1[[#This Row],[Sloupec2]]+Tabulka1[[#This Row],[Sloupec1]])/2</f>
        <v>5.5</v>
      </c>
      <c r="G130" s="14">
        <v>3</v>
      </c>
      <c r="H130">
        <v>2</v>
      </c>
      <c r="I130">
        <v>2</v>
      </c>
      <c r="J130">
        <v>4</v>
      </c>
      <c r="K130">
        <v>6</v>
      </c>
      <c r="L130" s="26" t="s">
        <v>281</v>
      </c>
      <c r="M130" s="14">
        <f>SUM(Tabulka511[[#This Row],[Indikátor č. 1]:[Indikátor č. 11]])</f>
        <v>40.5</v>
      </c>
      <c r="N130" t="s">
        <v>251</v>
      </c>
    </row>
    <row r="131" spans="1:14" x14ac:dyDescent="0.25">
      <c r="A131" s="1" t="s">
        <v>126</v>
      </c>
      <c r="B131">
        <v>3</v>
      </c>
      <c r="C131" s="19">
        <v>4</v>
      </c>
      <c r="D131">
        <v>5</v>
      </c>
      <c r="E131">
        <v>2</v>
      </c>
      <c r="F131" s="14">
        <f>(Tabulka1[[#This Row],[Sloupec2]]+Tabulka1[[#This Row],[Sloupec1]])/2</f>
        <v>5</v>
      </c>
      <c r="G131" s="14">
        <v>1</v>
      </c>
      <c r="H131">
        <v>2</v>
      </c>
      <c r="I131">
        <v>7</v>
      </c>
      <c r="J131">
        <v>4</v>
      </c>
      <c r="K131">
        <v>6</v>
      </c>
      <c r="L131" s="25" t="s">
        <v>277</v>
      </c>
      <c r="M131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44</v>
      </c>
      <c r="N131" t="s">
        <v>251</v>
      </c>
    </row>
    <row r="132" spans="1:14" x14ac:dyDescent="0.25">
      <c r="A132" s="1" t="s">
        <v>127</v>
      </c>
      <c r="B132">
        <v>4</v>
      </c>
      <c r="C132" s="19">
        <v>4</v>
      </c>
      <c r="D132">
        <v>5</v>
      </c>
      <c r="E132">
        <v>3</v>
      </c>
      <c r="F132" s="14">
        <f>(Tabulka1[[#This Row],[Sloupec2]]+Tabulka1[[#This Row],[Sloupec1]])/2</f>
        <v>5.5</v>
      </c>
      <c r="G132" s="14">
        <v>1</v>
      </c>
      <c r="H132">
        <v>1</v>
      </c>
      <c r="I132">
        <v>7</v>
      </c>
      <c r="J132">
        <v>4</v>
      </c>
      <c r="K132">
        <v>6</v>
      </c>
      <c r="L132" s="26" t="s">
        <v>275</v>
      </c>
      <c r="M132" s="14">
        <f>SUM(Tabulka511[[#This Row],[Indikátor č. 1]:[Indikátor č. 11]])</f>
        <v>40.5</v>
      </c>
      <c r="N132" t="s">
        <v>251</v>
      </c>
    </row>
    <row r="133" spans="1:14" x14ac:dyDescent="0.25">
      <c r="A133" s="1" t="s">
        <v>128</v>
      </c>
      <c r="B133">
        <v>3</v>
      </c>
      <c r="C133" s="19">
        <v>5</v>
      </c>
      <c r="D133">
        <v>5</v>
      </c>
      <c r="E133">
        <v>3</v>
      </c>
      <c r="F133" s="14">
        <f>(Tabulka1[[#This Row],[Sloupec2]]+Tabulka1[[#This Row],[Sloupec1]])/2</f>
        <v>5.5</v>
      </c>
      <c r="G133" s="14">
        <v>6</v>
      </c>
      <c r="H133">
        <v>4</v>
      </c>
      <c r="I133">
        <v>1</v>
      </c>
      <c r="J133">
        <v>4</v>
      </c>
      <c r="K133">
        <v>7</v>
      </c>
      <c r="L133" s="25" t="s">
        <v>275</v>
      </c>
      <c r="M133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50.5</v>
      </c>
      <c r="N133" t="s">
        <v>251</v>
      </c>
    </row>
    <row r="134" spans="1:14" x14ac:dyDescent="0.25">
      <c r="A134" s="1" t="s">
        <v>129</v>
      </c>
      <c r="B134">
        <v>3</v>
      </c>
      <c r="C134" s="19">
        <v>3</v>
      </c>
      <c r="D134">
        <v>5</v>
      </c>
      <c r="E134">
        <v>4</v>
      </c>
      <c r="F134" s="14">
        <f>(Tabulka1[[#This Row],[Sloupec2]]+Tabulka1[[#This Row],[Sloupec1]])/2</f>
        <v>2</v>
      </c>
      <c r="G134" s="14">
        <v>1</v>
      </c>
      <c r="H134">
        <v>1</v>
      </c>
      <c r="I134">
        <v>7</v>
      </c>
      <c r="J134">
        <v>4</v>
      </c>
      <c r="K134">
        <v>7</v>
      </c>
      <c r="L134" s="26" t="s">
        <v>278</v>
      </c>
      <c r="M134" s="14">
        <f>SUM(Tabulka511[[#This Row],[Indikátor č. 1]:[Indikátor č. 11]])</f>
        <v>37</v>
      </c>
      <c r="N134" t="s">
        <v>252</v>
      </c>
    </row>
    <row r="135" spans="1:14" x14ac:dyDescent="0.25">
      <c r="A135" s="1" t="s">
        <v>130</v>
      </c>
      <c r="B135">
        <v>5</v>
      </c>
      <c r="C135" s="19">
        <v>4</v>
      </c>
      <c r="D135">
        <v>5</v>
      </c>
      <c r="E135">
        <v>3</v>
      </c>
      <c r="F135" s="14">
        <f>(Tabulka1[[#This Row],[Sloupec2]]+Tabulka1[[#This Row],[Sloupec1]])/2</f>
        <v>4.5</v>
      </c>
      <c r="G135" s="14">
        <v>1</v>
      </c>
      <c r="H135">
        <v>3</v>
      </c>
      <c r="I135">
        <v>4</v>
      </c>
      <c r="J135">
        <v>4</v>
      </c>
      <c r="K135">
        <v>4</v>
      </c>
      <c r="L135" s="25" t="s">
        <v>277</v>
      </c>
      <c r="M135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42.5</v>
      </c>
      <c r="N135" t="s">
        <v>251</v>
      </c>
    </row>
    <row r="136" spans="1:14" x14ac:dyDescent="0.25">
      <c r="A136" s="1" t="s">
        <v>131</v>
      </c>
      <c r="B136">
        <v>6</v>
      </c>
      <c r="C136" s="19">
        <v>6</v>
      </c>
      <c r="D136">
        <v>7</v>
      </c>
      <c r="E136">
        <v>5</v>
      </c>
      <c r="F136" s="14">
        <f>(Tabulka1[[#This Row],[Sloupec2]]+Tabulka1[[#This Row],[Sloupec1]])/2</f>
        <v>4</v>
      </c>
      <c r="G136" s="14">
        <v>1</v>
      </c>
      <c r="H136">
        <v>5</v>
      </c>
      <c r="I136">
        <v>7</v>
      </c>
      <c r="J136">
        <v>4</v>
      </c>
      <c r="K136">
        <v>7</v>
      </c>
      <c r="L136" s="26" t="s">
        <v>279</v>
      </c>
      <c r="M136" s="14">
        <f>SUM(Tabulka511[[#This Row],[Indikátor č. 1]:[Indikátor č. 11]])</f>
        <v>52</v>
      </c>
      <c r="N136" t="s">
        <v>251</v>
      </c>
    </row>
    <row r="137" spans="1:14" x14ac:dyDescent="0.25">
      <c r="A137" s="1" t="s">
        <v>132</v>
      </c>
      <c r="B137">
        <v>3</v>
      </c>
      <c r="C137" s="19">
        <v>4</v>
      </c>
      <c r="D137">
        <v>5</v>
      </c>
      <c r="E137">
        <v>4</v>
      </c>
      <c r="F137" s="14">
        <f>(Tabulka1[[#This Row],[Sloupec2]]+Tabulka1[[#This Row],[Sloupec1]])/2</f>
        <v>4</v>
      </c>
      <c r="G137" s="14">
        <v>2</v>
      </c>
      <c r="H137">
        <v>3</v>
      </c>
      <c r="I137">
        <v>7</v>
      </c>
      <c r="J137">
        <v>4</v>
      </c>
      <c r="K137">
        <v>7</v>
      </c>
      <c r="L137" s="25" t="s">
        <v>281</v>
      </c>
      <c r="M137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47</v>
      </c>
      <c r="N137" t="s">
        <v>251</v>
      </c>
    </row>
    <row r="138" spans="1:14" x14ac:dyDescent="0.25">
      <c r="A138" s="1" t="s">
        <v>133</v>
      </c>
      <c r="B138">
        <v>3</v>
      </c>
      <c r="C138" s="19">
        <v>3</v>
      </c>
      <c r="D138">
        <v>4</v>
      </c>
      <c r="E138">
        <v>4</v>
      </c>
      <c r="F138" s="14">
        <f>(Tabulka1[[#This Row],[Sloupec2]]+Tabulka1[[#This Row],[Sloupec1]])/2</f>
        <v>3.5</v>
      </c>
      <c r="G138" s="14">
        <v>2</v>
      </c>
      <c r="H138">
        <v>2</v>
      </c>
      <c r="I138">
        <v>7</v>
      </c>
      <c r="J138">
        <v>4</v>
      </c>
      <c r="K138">
        <v>6</v>
      </c>
      <c r="L138" s="26" t="s">
        <v>275</v>
      </c>
      <c r="M138" s="14">
        <f>SUM(Tabulka511[[#This Row],[Indikátor č. 1]:[Indikátor č. 11]])</f>
        <v>38.5</v>
      </c>
      <c r="N138" t="s">
        <v>252</v>
      </c>
    </row>
    <row r="139" spans="1:14" x14ac:dyDescent="0.25">
      <c r="A139" s="1" t="s">
        <v>134</v>
      </c>
      <c r="B139">
        <v>3</v>
      </c>
      <c r="C139" s="19">
        <v>4</v>
      </c>
      <c r="D139">
        <v>4</v>
      </c>
      <c r="E139">
        <v>3</v>
      </c>
      <c r="F139" s="14">
        <f>(Tabulka1[[#This Row],[Sloupec2]]+Tabulka1[[#This Row],[Sloupec1]])/2</f>
        <v>4</v>
      </c>
      <c r="G139" s="14">
        <v>2</v>
      </c>
      <c r="H139">
        <v>3</v>
      </c>
      <c r="I139">
        <v>3</v>
      </c>
      <c r="J139">
        <v>4</v>
      </c>
      <c r="K139">
        <v>6</v>
      </c>
      <c r="L139" s="25" t="s">
        <v>281</v>
      </c>
      <c r="M139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40</v>
      </c>
      <c r="N139" t="s">
        <v>251</v>
      </c>
    </row>
    <row r="140" spans="1:14" x14ac:dyDescent="0.25">
      <c r="A140" s="1" t="s">
        <v>135</v>
      </c>
      <c r="B140">
        <v>4</v>
      </c>
      <c r="C140" s="19">
        <v>5</v>
      </c>
      <c r="D140">
        <v>5</v>
      </c>
      <c r="E140">
        <v>3</v>
      </c>
      <c r="F140" s="14">
        <f>(Tabulka1[[#This Row],[Sloupec2]]+Tabulka1[[#This Row],[Sloupec1]])/2</f>
        <v>5</v>
      </c>
      <c r="G140" s="14">
        <v>11</v>
      </c>
      <c r="H140">
        <v>3</v>
      </c>
      <c r="I140">
        <v>5</v>
      </c>
      <c r="J140">
        <v>4</v>
      </c>
      <c r="K140">
        <v>6</v>
      </c>
      <c r="L140" s="26" t="s">
        <v>281</v>
      </c>
      <c r="M140" s="14">
        <f>SUM(Tabulka511[[#This Row],[Indikátor č. 1]:[Indikátor č. 11]])</f>
        <v>51</v>
      </c>
      <c r="N140" t="s">
        <v>251</v>
      </c>
    </row>
    <row r="141" spans="1:14" x14ac:dyDescent="0.25">
      <c r="A141" s="1" t="s">
        <v>136</v>
      </c>
      <c r="B141">
        <v>2</v>
      </c>
      <c r="C141" s="19">
        <v>3</v>
      </c>
      <c r="D141">
        <v>4</v>
      </c>
      <c r="E141">
        <v>2</v>
      </c>
      <c r="F141" s="14">
        <f>(Tabulka1[[#This Row],[Sloupec2]]+Tabulka1[[#This Row],[Sloupec1]])/2</f>
        <v>4</v>
      </c>
      <c r="G141" s="14">
        <v>3</v>
      </c>
      <c r="H141">
        <v>1</v>
      </c>
      <c r="I141">
        <v>1</v>
      </c>
      <c r="J141">
        <v>4</v>
      </c>
      <c r="K141">
        <v>7</v>
      </c>
      <c r="L141" s="25" t="s">
        <v>281</v>
      </c>
      <c r="M141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35</v>
      </c>
      <c r="N141" t="s">
        <v>252</v>
      </c>
    </row>
    <row r="142" spans="1:14" x14ac:dyDescent="0.25">
      <c r="A142" s="1" t="s">
        <v>137</v>
      </c>
      <c r="B142">
        <v>4</v>
      </c>
      <c r="C142" s="19">
        <v>5</v>
      </c>
      <c r="D142">
        <v>5</v>
      </c>
      <c r="E142">
        <v>4</v>
      </c>
      <c r="F142" s="14">
        <f>(Tabulka1[[#This Row],[Sloupec2]]+Tabulka1[[#This Row],[Sloupec1]])/2</f>
        <v>5</v>
      </c>
      <c r="G142" s="14">
        <v>1</v>
      </c>
      <c r="H142">
        <v>2</v>
      </c>
      <c r="I142">
        <v>5</v>
      </c>
      <c r="J142">
        <v>4</v>
      </c>
      <c r="K142">
        <v>6</v>
      </c>
      <c r="L142" s="26" t="s">
        <v>275</v>
      </c>
      <c r="M142" s="14">
        <f>SUM(Tabulka511[[#This Row],[Indikátor č. 1]:[Indikátor č. 11]])</f>
        <v>41</v>
      </c>
      <c r="N142" t="s">
        <v>251</v>
      </c>
    </row>
    <row r="143" spans="1:14" x14ac:dyDescent="0.25">
      <c r="A143" s="1" t="s">
        <v>138</v>
      </c>
      <c r="B143">
        <v>3</v>
      </c>
      <c r="C143" s="19">
        <v>3</v>
      </c>
      <c r="D143">
        <v>5</v>
      </c>
      <c r="E143">
        <v>3</v>
      </c>
      <c r="F143" s="14">
        <f>(Tabulka1[[#This Row],[Sloupec2]]+Tabulka1[[#This Row],[Sloupec1]])/2</f>
        <v>4.5</v>
      </c>
      <c r="G143" s="14">
        <v>2</v>
      </c>
      <c r="H143">
        <v>2</v>
      </c>
      <c r="I143">
        <v>7</v>
      </c>
      <c r="J143">
        <v>4</v>
      </c>
      <c r="K143">
        <v>6</v>
      </c>
      <c r="L143" s="25" t="s">
        <v>277</v>
      </c>
      <c r="M143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44.5</v>
      </c>
      <c r="N143" t="s">
        <v>251</v>
      </c>
    </row>
    <row r="144" spans="1:14" x14ac:dyDescent="0.25">
      <c r="A144" s="1" t="s">
        <v>139</v>
      </c>
      <c r="B144">
        <v>3</v>
      </c>
      <c r="C144" s="19">
        <v>4</v>
      </c>
      <c r="D144">
        <v>5</v>
      </c>
      <c r="E144">
        <v>3</v>
      </c>
      <c r="F144" s="14">
        <f>(Tabulka1[[#This Row],[Sloupec2]]+Tabulka1[[#This Row],[Sloupec1]])/2</f>
        <v>4</v>
      </c>
      <c r="G144" s="14">
        <v>1</v>
      </c>
      <c r="H144">
        <v>2</v>
      </c>
      <c r="I144">
        <v>7</v>
      </c>
      <c r="J144">
        <v>4</v>
      </c>
      <c r="K144">
        <v>4</v>
      </c>
      <c r="L144" s="26" t="s">
        <v>277</v>
      </c>
      <c r="M144" s="14">
        <f>SUM(Tabulka511[[#This Row],[Indikátor č. 1]:[Indikátor č. 11]])</f>
        <v>37</v>
      </c>
      <c r="N144" t="s">
        <v>252</v>
      </c>
    </row>
    <row r="145" spans="1:14" x14ac:dyDescent="0.25">
      <c r="A145" s="1" t="s">
        <v>140</v>
      </c>
      <c r="B145">
        <v>4</v>
      </c>
      <c r="C145" s="19">
        <v>5</v>
      </c>
      <c r="D145">
        <v>5</v>
      </c>
      <c r="E145">
        <v>3</v>
      </c>
      <c r="F145" s="14">
        <f>(Tabulka1[[#This Row],[Sloupec2]]+Tabulka1[[#This Row],[Sloupec1]])/2</f>
        <v>4</v>
      </c>
      <c r="G145" s="14">
        <v>2</v>
      </c>
      <c r="H145">
        <v>3</v>
      </c>
      <c r="I145">
        <v>5</v>
      </c>
      <c r="J145">
        <v>4</v>
      </c>
      <c r="K145">
        <v>5</v>
      </c>
      <c r="L145" s="25" t="s">
        <v>275</v>
      </c>
      <c r="M145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47</v>
      </c>
      <c r="N145" t="s">
        <v>251</v>
      </c>
    </row>
    <row r="146" spans="1:14" x14ac:dyDescent="0.25">
      <c r="A146" s="1" t="s">
        <v>141</v>
      </c>
      <c r="B146">
        <v>5</v>
      </c>
      <c r="C146" s="19">
        <v>5</v>
      </c>
      <c r="D146">
        <v>5</v>
      </c>
      <c r="E146">
        <v>5</v>
      </c>
      <c r="F146" s="14">
        <f>(Tabulka1[[#This Row],[Sloupec2]]+Tabulka1[[#This Row],[Sloupec1]])/2</f>
        <v>5.5</v>
      </c>
      <c r="G146" s="14">
        <v>3</v>
      </c>
      <c r="H146">
        <v>4</v>
      </c>
      <c r="I146">
        <v>7</v>
      </c>
      <c r="J146">
        <v>4</v>
      </c>
      <c r="K146">
        <v>7</v>
      </c>
      <c r="L146" s="26" t="s">
        <v>279</v>
      </c>
      <c r="M146" s="14">
        <f>SUM(Tabulka511[[#This Row],[Indikátor č. 1]:[Indikátor č. 11]])</f>
        <v>50.5</v>
      </c>
      <c r="N146" t="s">
        <v>251</v>
      </c>
    </row>
    <row r="147" spans="1:14" x14ac:dyDescent="0.25">
      <c r="A147" s="1" t="s">
        <v>142</v>
      </c>
      <c r="B147">
        <v>3</v>
      </c>
      <c r="C147" s="19">
        <v>4</v>
      </c>
      <c r="D147">
        <v>5</v>
      </c>
      <c r="E147">
        <v>4</v>
      </c>
      <c r="F147" s="14">
        <f>(Tabulka1[[#This Row],[Sloupec2]]+Tabulka1[[#This Row],[Sloupec1]])/2</f>
        <v>4</v>
      </c>
      <c r="G147" s="14">
        <v>1</v>
      </c>
      <c r="H147">
        <v>2</v>
      </c>
      <c r="I147">
        <v>4</v>
      </c>
      <c r="J147">
        <v>4</v>
      </c>
      <c r="K147">
        <v>7</v>
      </c>
      <c r="L147" s="25" t="s">
        <v>278</v>
      </c>
      <c r="M147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39</v>
      </c>
      <c r="N147" t="s">
        <v>252</v>
      </c>
    </row>
    <row r="148" spans="1:14" x14ac:dyDescent="0.25">
      <c r="A148" s="1" t="s">
        <v>143</v>
      </c>
      <c r="B148">
        <v>3</v>
      </c>
      <c r="C148" s="19">
        <v>4</v>
      </c>
      <c r="D148">
        <v>4</v>
      </c>
      <c r="E148">
        <v>3</v>
      </c>
      <c r="F148" s="14">
        <f>(Tabulka1[[#This Row],[Sloupec2]]+Tabulka1[[#This Row],[Sloupec1]])/2</f>
        <v>5</v>
      </c>
      <c r="G148" s="14">
        <v>4</v>
      </c>
      <c r="H148">
        <v>3</v>
      </c>
      <c r="I148">
        <v>1</v>
      </c>
      <c r="J148">
        <v>4</v>
      </c>
      <c r="K148">
        <v>7</v>
      </c>
      <c r="L148" s="26" t="s">
        <v>280</v>
      </c>
      <c r="M148" s="14">
        <f>SUM(Tabulka511[[#This Row],[Indikátor č. 1]:[Indikátor č. 11]])</f>
        <v>38</v>
      </c>
      <c r="N148" t="s">
        <v>252</v>
      </c>
    </row>
    <row r="149" spans="1:14" x14ac:dyDescent="0.25">
      <c r="A149" s="1" t="s">
        <v>144</v>
      </c>
      <c r="B149">
        <v>3</v>
      </c>
      <c r="C149" s="19">
        <v>2</v>
      </c>
      <c r="D149">
        <v>4</v>
      </c>
      <c r="E149">
        <v>4</v>
      </c>
      <c r="F149" s="14">
        <f>(Tabulka1[[#This Row],[Sloupec2]]+Tabulka1[[#This Row],[Sloupec1]])/2</f>
        <v>1.5</v>
      </c>
      <c r="G149" s="14">
        <v>2</v>
      </c>
      <c r="H149">
        <v>1</v>
      </c>
      <c r="I149">
        <v>7</v>
      </c>
      <c r="J149">
        <v>4</v>
      </c>
      <c r="K149">
        <v>7</v>
      </c>
      <c r="L149" s="25" t="s">
        <v>278</v>
      </c>
      <c r="M149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36.5</v>
      </c>
      <c r="N149" t="s">
        <v>252</v>
      </c>
    </row>
    <row r="150" spans="1:14" x14ac:dyDescent="0.25">
      <c r="A150" s="1" t="s">
        <v>145</v>
      </c>
      <c r="B150">
        <v>3</v>
      </c>
      <c r="C150" s="19">
        <v>5</v>
      </c>
      <c r="D150">
        <v>4</v>
      </c>
      <c r="E150">
        <v>4</v>
      </c>
      <c r="F150" s="14">
        <f>(Tabulka1[[#This Row],[Sloupec2]]+Tabulka1[[#This Row],[Sloupec1]])/2</f>
        <v>6</v>
      </c>
      <c r="G150" s="14">
        <v>1</v>
      </c>
      <c r="H150">
        <v>2</v>
      </c>
      <c r="I150">
        <v>7</v>
      </c>
      <c r="J150">
        <v>4</v>
      </c>
      <c r="K150">
        <v>7</v>
      </c>
      <c r="L150" s="26" t="s">
        <v>277</v>
      </c>
      <c r="M150" s="14">
        <f>SUM(Tabulka511[[#This Row],[Indikátor č. 1]:[Indikátor č. 11]])</f>
        <v>43</v>
      </c>
      <c r="N150" t="s">
        <v>251</v>
      </c>
    </row>
    <row r="151" spans="1:14" x14ac:dyDescent="0.25">
      <c r="A151" s="1" t="s">
        <v>146</v>
      </c>
      <c r="B151">
        <v>2</v>
      </c>
      <c r="C151" s="19">
        <v>2</v>
      </c>
      <c r="D151">
        <v>4</v>
      </c>
      <c r="E151">
        <v>1</v>
      </c>
      <c r="F151" s="14">
        <f>(Tabulka1[[#This Row],[Sloupec2]]+Tabulka1[[#This Row],[Sloupec1]])/2</f>
        <v>3</v>
      </c>
      <c r="G151" s="14">
        <v>2</v>
      </c>
      <c r="H151">
        <v>1</v>
      </c>
      <c r="I151">
        <v>7</v>
      </c>
      <c r="J151">
        <v>4</v>
      </c>
      <c r="K151">
        <v>5</v>
      </c>
      <c r="L151" s="25" t="s">
        <v>278</v>
      </c>
      <c r="M151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32</v>
      </c>
      <c r="N151" t="s">
        <v>252</v>
      </c>
    </row>
    <row r="152" spans="1:14" x14ac:dyDescent="0.25">
      <c r="A152" s="1" t="s">
        <v>147</v>
      </c>
      <c r="B152">
        <v>7</v>
      </c>
      <c r="C152" s="19">
        <v>7</v>
      </c>
      <c r="D152">
        <v>7</v>
      </c>
      <c r="E152">
        <v>7</v>
      </c>
      <c r="F152" s="14">
        <f>(Tabulka1[[#This Row],[Sloupec2]]+Tabulka1[[#This Row],[Sloupec1]])/2</f>
        <v>6.5</v>
      </c>
      <c r="G152" s="14">
        <v>2</v>
      </c>
      <c r="H152">
        <v>5</v>
      </c>
      <c r="I152">
        <v>7</v>
      </c>
      <c r="J152">
        <v>5</v>
      </c>
      <c r="K152">
        <v>5</v>
      </c>
      <c r="L152" s="26" t="s">
        <v>277</v>
      </c>
      <c r="M152" s="14">
        <f>SUM(Tabulka511[[#This Row],[Indikátor č. 1]:[Indikátor č. 11]])</f>
        <v>58.5</v>
      </c>
      <c r="N152" t="s">
        <v>251</v>
      </c>
    </row>
    <row r="153" spans="1:14" x14ac:dyDescent="0.25">
      <c r="A153" s="1" t="s">
        <v>148</v>
      </c>
      <c r="B153">
        <v>3</v>
      </c>
      <c r="C153" s="19">
        <v>3</v>
      </c>
      <c r="D153">
        <v>4</v>
      </c>
      <c r="E153">
        <v>3</v>
      </c>
      <c r="F153" s="14">
        <f>(Tabulka1[[#This Row],[Sloupec2]]+Tabulka1[[#This Row],[Sloupec1]])/2</f>
        <v>4</v>
      </c>
      <c r="G153" s="14">
        <v>1</v>
      </c>
      <c r="H153">
        <v>2</v>
      </c>
      <c r="I153">
        <v>7</v>
      </c>
      <c r="J153">
        <v>4</v>
      </c>
      <c r="K153">
        <v>5</v>
      </c>
      <c r="L153" s="25" t="s">
        <v>277</v>
      </c>
      <c r="M153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41</v>
      </c>
      <c r="N153" t="s">
        <v>251</v>
      </c>
    </row>
    <row r="154" spans="1:14" x14ac:dyDescent="0.25">
      <c r="A154" s="1" t="s">
        <v>149</v>
      </c>
      <c r="B154">
        <v>3</v>
      </c>
      <c r="C154" s="19">
        <v>3</v>
      </c>
      <c r="D154">
        <v>4</v>
      </c>
      <c r="E154">
        <v>3</v>
      </c>
      <c r="F154" s="14">
        <f>(Tabulka1[[#This Row],[Sloupec2]]+Tabulka1[[#This Row],[Sloupec1]])/2</f>
        <v>4.5</v>
      </c>
      <c r="G154" s="14">
        <v>2</v>
      </c>
      <c r="H154">
        <v>1</v>
      </c>
      <c r="I154">
        <v>5</v>
      </c>
      <c r="J154">
        <v>4</v>
      </c>
      <c r="K154">
        <v>6</v>
      </c>
      <c r="L154" s="26" t="s">
        <v>276</v>
      </c>
      <c r="M154" s="14">
        <f>SUM(Tabulka511[[#This Row],[Indikátor č. 1]:[Indikátor č. 11]])</f>
        <v>35.5</v>
      </c>
      <c r="N154" t="s">
        <v>252</v>
      </c>
    </row>
    <row r="155" spans="1:14" x14ac:dyDescent="0.25">
      <c r="A155" s="1" t="s">
        <v>150</v>
      </c>
      <c r="B155">
        <v>4</v>
      </c>
      <c r="C155" s="19">
        <v>4</v>
      </c>
      <c r="D155">
        <v>5</v>
      </c>
      <c r="E155">
        <v>4</v>
      </c>
      <c r="F155" s="14">
        <f>(Tabulka1[[#This Row],[Sloupec2]]+Tabulka1[[#This Row],[Sloupec1]])/2</f>
        <v>3</v>
      </c>
      <c r="G155" s="14">
        <v>2</v>
      </c>
      <c r="H155">
        <v>2</v>
      </c>
      <c r="I155">
        <v>3</v>
      </c>
      <c r="J155">
        <v>4</v>
      </c>
      <c r="K155">
        <v>5</v>
      </c>
      <c r="L155" s="25" t="s">
        <v>277</v>
      </c>
      <c r="M155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41</v>
      </c>
      <c r="N155" t="s">
        <v>251</v>
      </c>
    </row>
    <row r="156" spans="1:14" x14ac:dyDescent="0.25">
      <c r="A156" s="1" t="s">
        <v>151</v>
      </c>
      <c r="B156">
        <v>6</v>
      </c>
      <c r="C156" s="19">
        <v>6</v>
      </c>
      <c r="D156">
        <v>6</v>
      </c>
      <c r="E156">
        <v>6</v>
      </c>
      <c r="F156" s="14">
        <f>(Tabulka1[[#This Row],[Sloupec2]]+Tabulka1[[#This Row],[Sloupec1]])/2</f>
        <v>5.5</v>
      </c>
      <c r="G156" s="14">
        <v>2</v>
      </c>
      <c r="H156">
        <v>4</v>
      </c>
      <c r="I156">
        <v>7</v>
      </c>
      <c r="J156">
        <v>4</v>
      </c>
      <c r="K156">
        <v>6</v>
      </c>
      <c r="L156" s="26" t="s">
        <v>279</v>
      </c>
      <c r="M156" s="14">
        <f>SUM(Tabulka511[[#This Row],[Indikátor č. 1]:[Indikátor č. 11]])</f>
        <v>52.5</v>
      </c>
      <c r="N156" t="s">
        <v>251</v>
      </c>
    </row>
    <row r="157" spans="1:14" x14ac:dyDescent="0.25">
      <c r="A157" s="1" t="s">
        <v>152</v>
      </c>
      <c r="B157">
        <v>4</v>
      </c>
      <c r="C157" s="19">
        <v>3</v>
      </c>
      <c r="D157">
        <v>5</v>
      </c>
      <c r="E157">
        <v>3</v>
      </c>
      <c r="F157" s="14">
        <f>(Tabulka1[[#This Row],[Sloupec2]]+Tabulka1[[#This Row],[Sloupec1]])/2</f>
        <v>4.5</v>
      </c>
      <c r="G157" s="14">
        <v>1</v>
      </c>
      <c r="H157">
        <v>1</v>
      </c>
      <c r="I157">
        <v>5</v>
      </c>
      <c r="J157">
        <v>4</v>
      </c>
      <c r="K157">
        <v>7</v>
      </c>
      <c r="L157" s="25" t="s">
        <v>275</v>
      </c>
      <c r="M157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44.5</v>
      </c>
      <c r="N157" t="s">
        <v>251</v>
      </c>
    </row>
    <row r="158" spans="1:14" x14ac:dyDescent="0.25">
      <c r="A158" s="1" t="s">
        <v>153</v>
      </c>
      <c r="B158">
        <v>2</v>
      </c>
      <c r="C158" s="19">
        <v>3</v>
      </c>
      <c r="D158">
        <v>4</v>
      </c>
      <c r="E158">
        <v>4</v>
      </c>
      <c r="F158" s="14">
        <f>(Tabulka1[[#This Row],[Sloupec2]]+Tabulka1[[#This Row],[Sloupec1]])/2</f>
        <v>2</v>
      </c>
      <c r="G158" s="14">
        <v>5</v>
      </c>
      <c r="H158">
        <v>1</v>
      </c>
      <c r="I158">
        <v>7</v>
      </c>
      <c r="J158">
        <v>4</v>
      </c>
      <c r="K158">
        <v>6</v>
      </c>
      <c r="L158" s="26" t="s">
        <v>276</v>
      </c>
      <c r="M158" s="14">
        <f>SUM(Tabulka511[[#This Row],[Indikátor č. 1]:[Indikátor č. 11]])</f>
        <v>38</v>
      </c>
      <c r="N158" t="s">
        <v>252</v>
      </c>
    </row>
    <row r="159" spans="1:14" x14ac:dyDescent="0.25">
      <c r="A159" s="1" t="s">
        <v>154</v>
      </c>
      <c r="B159">
        <v>4</v>
      </c>
      <c r="C159" s="19">
        <v>5</v>
      </c>
      <c r="D159">
        <v>5</v>
      </c>
      <c r="E159">
        <v>4</v>
      </c>
      <c r="F159" s="14">
        <f>(Tabulka1[[#This Row],[Sloupec2]]+Tabulka1[[#This Row],[Sloupec1]])/2</f>
        <v>3.5</v>
      </c>
      <c r="G159" s="14">
        <v>2</v>
      </c>
      <c r="H159">
        <v>2</v>
      </c>
      <c r="I159">
        <v>7</v>
      </c>
      <c r="J159">
        <v>4</v>
      </c>
      <c r="K159">
        <v>2</v>
      </c>
      <c r="L159" s="25" t="s">
        <v>275</v>
      </c>
      <c r="M159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45.5</v>
      </c>
      <c r="N159" t="s">
        <v>251</v>
      </c>
    </row>
    <row r="160" spans="1:14" x14ac:dyDescent="0.25">
      <c r="A160" s="1" t="s">
        <v>155</v>
      </c>
      <c r="B160">
        <v>3</v>
      </c>
      <c r="C160" s="19">
        <v>4</v>
      </c>
      <c r="D160">
        <v>4</v>
      </c>
      <c r="E160">
        <v>3</v>
      </c>
      <c r="F160" s="14">
        <f>(Tabulka1[[#This Row],[Sloupec2]]+Tabulka1[[#This Row],[Sloupec1]])/2</f>
        <v>4.5</v>
      </c>
      <c r="G160" s="14">
        <v>1</v>
      </c>
      <c r="H160">
        <v>1</v>
      </c>
      <c r="I160">
        <v>7</v>
      </c>
      <c r="J160">
        <v>4</v>
      </c>
      <c r="K160">
        <v>6</v>
      </c>
      <c r="L160" s="26" t="s">
        <v>275</v>
      </c>
      <c r="M160" s="14">
        <f>SUM(Tabulka511[[#This Row],[Indikátor č. 1]:[Indikátor č. 11]])</f>
        <v>37.5</v>
      </c>
      <c r="N160" t="s">
        <v>252</v>
      </c>
    </row>
    <row r="161" spans="1:14" x14ac:dyDescent="0.25">
      <c r="A161" s="1" t="s">
        <v>156</v>
      </c>
      <c r="B161">
        <v>3</v>
      </c>
      <c r="C161" s="19">
        <v>5</v>
      </c>
      <c r="D161">
        <v>4</v>
      </c>
      <c r="E161">
        <v>4</v>
      </c>
      <c r="F161" s="14">
        <f>(Tabulka1[[#This Row],[Sloupec2]]+Tabulka1[[#This Row],[Sloupec1]])/2</f>
        <v>3.5</v>
      </c>
      <c r="G161" s="14">
        <v>1</v>
      </c>
      <c r="H161">
        <v>2</v>
      </c>
      <c r="I161">
        <v>7</v>
      </c>
      <c r="J161">
        <v>4</v>
      </c>
      <c r="K161">
        <v>7</v>
      </c>
      <c r="L161" s="25" t="s">
        <v>275</v>
      </c>
      <c r="M161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47.5</v>
      </c>
      <c r="N161" t="s">
        <v>251</v>
      </c>
    </row>
    <row r="162" spans="1:14" x14ac:dyDescent="0.25">
      <c r="A162" s="1" t="s">
        <v>157</v>
      </c>
      <c r="B162">
        <v>2</v>
      </c>
      <c r="C162" s="19">
        <v>2</v>
      </c>
      <c r="D162">
        <v>5</v>
      </c>
      <c r="E162">
        <v>2</v>
      </c>
      <c r="F162" s="14">
        <f>(Tabulka1[[#This Row],[Sloupec2]]+Tabulka1[[#This Row],[Sloupec1]])/2</f>
        <v>3.5</v>
      </c>
      <c r="G162" s="14">
        <v>1</v>
      </c>
      <c r="H162">
        <v>2</v>
      </c>
      <c r="I162">
        <v>7</v>
      </c>
      <c r="J162">
        <v>4</v>
      </c>
      <c r="K162">
        <v>5</v>
      </c>
      <c r="L162" s="26" t="s">
        <v>275</v>
      </c>
      <c r="M162" s="14">
        <f>SUM(Tabulka511[[#This Row],[Indikátor č. 1]:[Indikátor č. 11]])</f>
        <v>33.5</v>
      </c>
      <c r="N162" t="s">
        <v>252</v>
      </c>
    </row>
    <row r="163" spans="1:14" x14ac:dyDescent="0.25">
      <c r="A163" s="1" t="s">
        <v>158</v>
      </c>
      <c r="B163">
        <v>3</v>
      </c>
      <c r="C163" s="19">
        <v>3</v>
      </c>
      <c r="D163">
        <v>4</v>
      </c>
      <c r="E163">
        <v>2</v>
      </c>
      <c r="F163" s="14">
        <f>(Tabulka1[[#This Row],[Sloupec2]]+Tabulka1[[#This Row],[Sloupec1]])/2</f>
        <v>4.5</v>
      </c>
      <c r="G163" s="14">
        <v>1</v>
      </c>
      <c r="H163">
        <v>1</v>
      </c>
      <c r="I163">
        <v>7</v>
      </c>
      <c r="J163">
        <v>4</v>
      </c>
      <c r="K163">
        <v>5</v>
      </c>
      <c r="L163" s="25" t="s">
        <v>277</v>
      </c>
      <c r="M163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39.5</v>
      </c>
      <c r="N163" t="s">
        <v>252</v>
      </c>
    </row>
    <row r="164" spans="1:14" x14ac:dyDescent="0.25">
      <c r="A164" s="1" t="s">
        <v>159</v>
      </c>
      <c r="B164">
        <v>3</v>
      </c>
      <c r="C164" s="19">
        <v>4</v>
      </c>
      <c r="D164">
        <v>4</v>
      </c>
      <c r="E164">
        <v>3</v>
      </c>
      <c r="F164" s="14">
        <f>(Tabulka1[[#This Row],[Sloupec2]]+Tabulka1[[#This Row],[Sloupec1]])/2</f>
        <v>3.5</v>
      </c>
      <c r="G164" s="14">
        <v>2</v>
      </c>
      <c r="H164">
        <v>1</v>
      </c>
      <c r="I164">
        <v>7</v>
      </c>
      <c r="J164">
        <v>4</v>
      </c>
      <c r="K164">
        <v>7</v>
      </c>
      <c r="L164" s="26" t="s">
        <v>281</v>
      </c>
      <c r="M164" s="14">
        <f>SUM(Tabulka511[[#This Row],[Indikátor č. 1]:[Indikátor č. 11]])</f>
        <v>38.5</v>
      </c>
      <c r="N164" t="s">
        <v>252</v>
      </c>
    </row>
    <row r="165" spans="1:14" x14ac:dyDescent="0.25">
      <c r="A165" s="1" t="s">
        <v>160</v>
      </c>
      <c r="B165">
        <v>5</v>
      </c>
      <c r="C165" s="19">
        <v>7</v>
      </c>
      <c r="D165">
        <v>5</v>
      </c>
      <c r="E165">
        <v>6</v>
      </c>
      <c r="F165" s="14">
        <f>(Tabulka1[[#This Row],[Sloupec2]]+Tabulka1[[#This Row],[Sloupec1]])/2</f>
        <v>6.5</v>
      </c>
      <c r="G165" s="14">
        <v>3</v>
      </c>
      <c r="H165">
        <v>2</v>
      </c>
      <c r="I165">
        <v>7</v>
      </c>
      <c r="J165">
        <v>5</v>
      </c>
      <c r="K165">
        <v>6</v>
      </c>
      <c r="L165" s="25" t="s">
        <v>279</v>
      </c>
      <c r="M165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55.5</v>
      </c>
      <c r="N165" t="s">
        <v>251</v>
      </c>
    </row>
    <row r="166" spans="1:14" x14ac:dyDescent="0.25">
      <c r="A166" s="1" t="s">
        <v>161</v>
      </c>
      <c r="B166">
        <v>3</v>
      </c>
      <c r="C166" s="19">
        <v>4</v>
      </c>
      <c r="D166">
        <v>4</v>
      </c>
      <c r="E166">
        <v>4</v>
      </c>
      <c r="F166" s="14">
        <f>(Tabulka1[[#This Row],[Sloupec2]]+Tabulka1[[#This Row],[Sloupec1]])/2</f>
        <v>3.5</v>
      </c>
      <c r="G166" s="14">
        <v>2</v>
      </c>
      <c r="H166">
        <v>2</v>
      </c>
      <c r="I166">
        <v>2</v>
      </c>
      <c r="J166">
        <v>4</v>
      </c>
      <c r="K166">
        <v>7</v>
      </c>
      <c r="L166" s="26" t="s">
        <v>281</v>
      </c>
      <c r="M166" s="14">
        <f>SUM(Tabulka511[[#This Row],[Indikátor č. 1]:[Indikátor č. 11]])</f>
        <v>35.5</v>
      </c>
      <c r="N166" t="s">
        <v>252</v>
      </c>
    </row>
    <row r="167" spans="1:14" x14ac:dyDescent="0.25">
      <c r="A167" s="1" t="s">
        <v>162</v>
      </c>
      <c r="B167">
        <v>2</v>
      </c>
      <c r="C167" s="19">
        <v>3</v>
      </c>
      <c r="D167">
        <v>4</v>
      </c>
      <c r="E167">
        <v>2</v>
      </c>
      <c r="F167" s="14">
        <f>(Tabulka1[[#This Row],[Sloupec2]]+Tabulka1[[#This Row],[Sloupec1]])/2</f>
        <v>4</v>
      </c>
      <c r="G167" s="14">
        <v>3</v>
      </c>
      <c r="H167">
        <v>1</v>
      </c>
      <c r="I167">
        <v>2</v>
      </c>
      <c r="J167">
        <v>4</v>
      </c>
      <c r="K167">
        <v>6</v>
      </c>
      <c r="L167" s="25" t="s">
        <v>281</v>
      </c>
      <c r="M167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35</v>
      </c>
      <c r="N167" t="s">
        <v>252</v>
      </c>
    </row>
    <row r="168" spans="1:14" x14ac:dyDescent="0.25">
      <c r="A168" s="1" t="s">
        <v>163</v>
      </c>
      <c r="B168">
        <v>3</v>
      </c>
      <c r="C168" s="19">
        <v>3</v>
      </c>
      <c r="D168">
        <v>5</v>
      </c>
      <c r="E168">
        <v>3</v>
      </c>
      <c r="F168" s="14">
        <f>(Tabulka1[[#This Row],[Sloupec2]]+Tabulka1[[#This Row],[Sloupec1]])/2</f>
        <v>5</v>
      </c>
      <c r="G168" s="14">
        <v>2</v>
      </c>
      <c r="H168">
        <v>2</v>
      </c>
      <c r="I168">
        <v>4</v>
      </c>
      <c r="J168">
        <v>4</v>
      </c>
      <c r="K168">
        <v>5</v>
      </c>
      <c r="L168" s="26" t="s">
        <v>275</v>
      </c>
      <c r="M168" s="14">
        <f>SUM(Tabulka511[[#This Row],[Indikátor č. 1]:[Indikátor č. 11]])</f>
        <v>36</v>
      </c>
      <c r="N168" t="s">
        <v>252</v>
      </c>
    </row>
    <row r="169" spans="1:14" x14ac:dyDescent="0.25">
      <c r="A169" s="1" t="s">
        <v>164</v>
      </c>
      <c r="B169">
        <v>4</v>
      </c>
      <c r="C169" s="19">
        <v>5</v>
      </c>
      <c r="D169">
        <v>5</v>
      </c>
      <c r="E169">
        <v>5</v>
      </c>
      <c r="F169" s="14">
        <f>(Tabulka1[[#This Row],[Sloupec2]]+Tabulka1[[#This Row],[Sloupec1]])/2</f>
        <v>3.5</v>
      </c>
      <c r="G169" s="14">
        <v>2</v>
      </c>
      <c r="H169">
        <v>2</v>
      </c>
      <c r="I169">
        <v>7</v>
      </c>
      <c r="J169">
        <v>4</v>
      </c>
      <c r="K169">
        <v>7</v>
      </c>
      <c r="L169" s="25" t="s">
        <v>275</v>
      </c>
      <c r="M169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51.5</v>
      </c>
      <c r="N169" t="s">
        <v>251</v>
      </c>
    </row>
    <row r="170" spans="1:14" x14ac:dyDescent="0.25">
      <c r="A170" s="1" t="s">
        <v>165</v>
      </c>
      <c r="B170">
        <v>2</v>
      </c>
      <c r="C170" s="19">
        <v>4</v>
      </c>
      <c r="D170">
        <v>4</v>
      </c>
      <c r="E170">
        <v>2</v>
      </c>
      <c r="F170" s="14">
        <f>(Tabulka1[[#This Row],[Sloupec2]]+Tabulka1[[#This Row],[Sloupec1]])/2</f>
        <v>3.5</v>
      </c>
      <c r="G170" s="14">
        <v>3</v>
      </c>
      <c r="H170">
        <v>2</v>
      </c>
      <c r="I170">
        <v>7</v>
      </c>
      <c r="J170">
        <v>4</v>
      </c>
      <c r="K170">
        <v>7</v>
      </c>
      <c r="L170" s="26" t="s">
        <v>276</v>
      </c>
      <c r="M170" s="14">
        <f>SUM(Tabulka511[[#This Row],[Indikátor č. 1]:[Indikátor č. 11]])</f>
        <v>38.5</v>
      </c>
      <c r="N170" t="s">
        <v>252</v>
      </c>
    </row>
    <row r="171" spans="1:14" x14ac:dyDescent="0.25">
      <c r="A171" s="1" t="s">
        <v>166</v>
      </c>
      <c r="B171">
        <v>3</v>
      </c>
      <c r="C171" s="19">
        <v>4</v>
      </c>
      <c r="D171">
        <v>4</v>
      </c>
      <c r="E171">
        <v>3</v>
      </c>
      <c r="F171" s="14">
        <f>(Tabulka1[[#This Row],[Sloupec2]]+Tabulka1[[#This Row],[Sloupec1]])/2</f>
        <v>5</v>
      </c>
      <c r="G171" s="14">
        <v>1</v>
      </c>
      <c r="H171">
        <v>2</v>
      </c>
      <c r="I171">
        <v>7</v>
      </c>
      <c r="J171">
        <v>4</v>
      </c>
      <c r="K171">
        <v>3</v>
      </c>
      <c r="L171" s="25" t="s">
        <v>277</v>
      </c>
      <c r="M171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41</v>
      </c>
      <c r="N171" t="s">
        <v>251</v>
      </c>
    </row>
    <row r="172" spans="1:14" x14ac:dyDescent="0.25">
      <c r="A172" s="1" t="s">
        <v>167</v>
      </c>
      <c r="B172">
        <v>3</v>
      </c>
      <c r="C172" s="19">
        <v>4</v>
      </c>
      <c r="D172">
        <v>5</v>
      </c>
      <c r="E172">
        <v>4</v>
      </c>
      <c r="F172" s="14">
        <f>(Tabulka1[[#This Row],[Sloupec2]]+Tabulka1[[#This Row],[Sloupec1]])/2</f>
        <v>2</v>
      </c>
      <c r="G172" s="14">
        <v>5</v>
      </c>
      <c r="H172">
        <v>1</v>
      </c>
      <c r="I172">
        <v>6</v>
      </c>
      <c r="J172">
        <v>4</v>
      </c>
      <c r="K172">
        <v>7</v>
      </c>
      <c r="L172" s="26" t="s">
        <v>278</v>
      </c>
      <c r="M172" s="14">
        <f>SUM(Tabulka511[[#This Row],[Indikátor č. 1]:[Indikátor č. 11]])</f>
        <v>41</v>
      </c>
      <c r="N172" t="s">
        <v>251</v>
      </c>
    </row>
    <row r="173" spans="1:14" x14ac:dyDescent="0.25">
      <c r="A173" s="1" t="s">
        <v>168</v>
      </c>
      <c r="B173">
        <v>5</v>
      </c>
      <c r="C173" s="19">
        <v>5</v>
      </c>
      <c r="D173">
        <v>5</v>
      </c>
      <c r="E173">
        <v>5</v>
      </c>
      <c r="F173" s="14">
        <f>(Tabulka1[[#This Row],[Sloupec2]]+Tabulka1[[#This Row],[Sloupec1]])/2</f>
        <v>5.5</v>
      </c>
      <c r="G173" s="14">
        <v>2</v>
      </c>
      <c r="H173">
        <v>3</v>
      </c>
      <c r="I173">
        <v>7</v>
      </c>
      <c r="J173">
        <v>4</v>
      </c>
      <c r="K173">
        <v>6</v>
      </c>
      <c r="L173" s="25" t="s">
        <v>279</v>
      </c>
      <c r="M173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50.5</v>
      </c>
      <c r="N173" t="s">
        <v>251</v>
      </c>
    </row>
    <row r="174" spans="1:14" x14ac:dyDescent="0.25">
      <c r="A174" s="1" t="s">
        <v>169</v>
      </c>
      <c r="B174">
        <v>5</v>
      </c>
      <c r="C174" s="19">
        <v>5</v>
      </c>
      <c r="D174">
        <v>5</v>
      </c>
      <c r="E174">
        <v>5</v>
      </c>
      <c r="F174" s="14">
        <f>(Tabulka1[[#This Row],[Sloupec2]]+Tabulka1[[#This Row],[Sloupec1]])/2</f>
        <v>3.5</v>
      </c>
      <c r="G174" s="14">
        <v>1</v>
      </c>
      <c r="H174">
        <v>3</v>
      </c>
      <c r="I174">
        <v>7</v>
      </c>
      <c r="J174">
        <v>4</v>
      </c>
      <c r="K174">
        <v>7</v>
      </c>
      <c r="L174" s="26" t="s">
        <v>275</v>
      </c>
      <c r="M174" s="14">
        <f>SUM(Tabulka511[[#This Row],[Indikátor č. 1]:[Indikátor č. 11]])</f>
        <v>45.5</v>
      </c>
      <c r="N174" t="s">
        <v>251</v>
      </c>
    </row>
    <row r="175" spans="1:14" x14ac:dyDescent="0.25">
      <c r="A175" s="1" t="s">
        <v>170</v>
      </c>
      <c r="B175">
        <v>2</v>
      </c>
      <c r="C175" s="19">
        <v>4</v>
      </c>
      <c r="D175">
        <v>4</v>
      </c>
      <c r="E175">
        <v>3</v>
      </c>
      <c r="F175" s="14">
        <f>(Tabulka1[[#This Row],[Sloupec2]]+Tabulka1[[#This Row],[Sloupec1]])/2</f>
        <v>4</v>
      </c>
      <c r="G175" s="14">
        <v>3</v>
      </c>
      <c r="H175">
        <v>2</v>
      </c>
      <c r="I175">
        <v>3</v>
      </c>
      <c r="J175">
        <v>4</v>
      </c>
      <c r="K175">
        <v>5</v>
      </c>
      <c r="L175" s="25" t="s">
        <v>277</v>
      </c>
      <c r="M175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39</v>
      </c>
      <c r="N175" t="s">
        <v>252</v>
      </c>
    </row>
    <row r="176" spans="1:14" x14ac:dyDescent="0.25">
      <c r="A176" s="1" t="s">
        <v>171</v>
      </c>
      <c r="B176">
        <v>3</v>
      </c>
      <c r="C176" s="19">
        <v>5</v>
      </c>
      <c r="D176">
        <v>4</v>
      </c>
      <c r="E176">
        <v>3</v>
      </c>
      <c r="F176" s="14">
        <f>(Tabulka1[[#This Row],[Sloupec2]]+Tabulka1[[#This Row],[Sloupec1]])/2</f>
        <v>5.5</v>
      </c>
      <c r="G176" s="14">
        <v>2</v>
      </c>
      <c r="H176">
        <v>1</v>
      </c>
      <c r="I176">
        <v>4</v>
      </c>
      <c r="J176">
        <v>4</v>
      </c>
      <c r="K176">
        <v>6</v>
      </c>
      <c r="L176" s="26" t="s">
        <v>277</v>
      </c>
      <c r="M176" s="14">
        <f>SUM(Tabulka511[[#This Row],[Indikátor č. 1]:[Indikátor č. 11]])</f>
        <v>37.5</v>
      </c>
      <c r="N176" t="s">
        <v>251</v>
      </c>
    </row>
    <row r="177" spans="1:14" x14ac:dyDescent="0.25">
      <c r="A177" s="1" t="s">
        <v>172</v>
      </c>
      <c r="B177">
        <v>3</v>
      </c>
      <c r="C177" s="19">
        <v>4</v>
      </c>
      <c r="D177">
        <v>4</v>
      </c>
      <c r="E177">
        <v>2</v>
      </c>
      <c r="F177" s="14">
        <f>(Tabulka1[[#This Row],[Sloupec2]]+Tabulka1[[#This Row],[Sloupec1]])/2</f>
        <v>5.5</v>
      </c>
      <c r="G177" s="14">
        <v>1</v>
      </c>
      <c r="H177">
        <v>2</v>
      </c>
      <c r="I177">
        <v>7</v>
      </c>
      <c r="J177">
        <v>4</v>
      </c>
      <c r="K177">
        <v>6</v>
      </c>
      <c r="L177" s="25" t="s">
        <v>275</v>
      </c>
      <c r="M177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45.5</v>
      </c>
      <c r="N177" t="s">
        <v>251</v>
      </c>
    </row>
    <row r="178" spans="1:14" x14ac:dyDescent="0.25">
      <c r="A178" s="1" t="s">
        <v>173</v>
      </c>
      <c r="B178">
        <v>3</v>
      </c>
      <c r="C178" s="19">
        <v>3</v>
      </c>
      <c r="D178">
        <v>5</v>
      </c>
      <c r="E178">
        <v>3</v>
      </c>
      <c r="F178" s="14">
        <f>(Tabulka1[[#This Row],[Sloupec2]]+Tabulka1[[#This Row],[Sloupec1]])/2</f>
        <v>4</v>
      </c>
      <c r="G178" s="14">
        <v>3</v>
      </c>
      <c r="H178">
        <v>2</v>
      </c>
      <c r="I178">
        <v>1</v>
      </c>
      <c r="J178">
        <v>4</v>
      </c>
      <c r="K178">
        <v>7</v>
      </c>
      <c r="L178" s="26" t="s">
        <v>278</v>
      </c>
      <c r="M178" s="14">
        <f>SUM(Tabulka511[[#This Row],[Indikátor č. 1]:[Indikátor č. 11]])</f>
        <v>35</v>
      </c>
      <c r="N178" t="s">
        <v>252</v>
      </c>
    </row>
    <row r="179" spans="1:14" x14ac:dyDescent="0.25">
      <c r="A179" s="1" t="s">
        <v>174</v>
      </c>
      <c r="B179">
        <v>3</v>
      </c>
      <c r="C179" s="19">
        <v>6</v>
      </c>
      <c r="D179">
        <v>5</v>
      </c>
      <c r="E179">
        <v>3</v>
      </c>
      <c r="F179" s="14">
        <f>(Tabulka1[[#This Row],[Sloupec2]]+Tabulka1[[#This Row],[Sloupec1]])/2</f>
        <v>5</v>
      </c>
      <c r="G179" s="14">
        <v>2</v>
      </c>
      <c r="H179">
        <v>2</v>
      </c>
      <c r="I179">
        <v>3</v>
      </c>
      <c r="J179">
        <v>4</v>
      </c>
      <c r="K179">
        <v>3</v>
      </c>
      <c r="L179" s="25" t="s">
        <v>276</v>
      </c>
      <c r="M179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38</v>
      </c>
      <c r="N179" t="s">
        <v>251</v>
      </c>
    </row>
    <row r="180" spans="1:14" x14ac:dyDescent="0.25">
      <c r="A180" s="1" t="s">
        <v>175</v>
      </c>
      <c r="B180">
        <v>3</v>
      </c>
      <c r="C180" s="19">
        <v>6</v>
      </c>
      <c r="D180">
        <v>4</v>
      </c>
      <c r="E180">
        <v>4</v>
      </c>
      <c r="F180" s="14">
        <f>(Tabulka1[[#This Row],[Sloupec2]]+Tabulka1[[#This Row],[Sloupec1]])/2</f>
        <v>4.5</v>
      </c>
      <c r="G180" s="14">
        <v>1</v>
      </c>
      <c r="H180">
        <v>1</v>
      </c>
      <c r="I180">
        <v>7</v>
      </c>
      <c r="J180">
        <v>4</v>
      </c>
      <c r="K180">
        <v>7</v>
      </c>
      <c r="L180" s="26" t="s">
        <v>275</v>
      </c>
      <c r="M180" s="14">
        <f>SUM(Tabulka511[[#This Row],[Indikátor č. 1]:[Indikátor č. 11]])</f>
        <v>41.5</v>
      </c>
      <c r="N180" t="s">
        <v>251</v>
      </c>
    </row>
    <row r="181" spans="1:14" x14ac:dyDescent="0.25">
      <c r="A181" s="1" t="s">
        <v>176</v>
      </c>
      <c r="B181">
        <v>3</v>
      </c>
      <c r="C181" s="19">
        <v>3</v>
      </c>
      <c r="D181">
        <v>4</v>
      </c>
      <c r="E181">
        <v>3</v>
      </c>
      <c r="F181" s="14">
        <f>(Tabulka1[[#This Row],[Sloupec2]]+Tabulka1[[#This Row],[Sloupec1]])/2</f>
        <v>4.5</v>
      </c>
      <c r="G181" s="14">
        <v>2</v>
      </c>
      <c r="H181">
        <v>2</v>
      </c>
      <c r="I181">
        <v>2</v>
      </c>
      <c r="J181">
        <v>4</v>
      </c>
      <c r="K181">
        <v>7</v>
      </c>
      <c r="L181" s="25" t="s">
        <v>280</v>
      </c>
      <c r="M181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40.5</v>
      </c>
      <c r="N181" t="s">
        <v>251</v>
      </c>
    </row>
    <row r="182" spans="1:14" x14ac:dyDescent="0.25">
      <c r="A182" s="1" t="s">
        <v>177</v>
      </c>
      <c r="B182">
        <v>3</v>
      </c>
      <c r="C182" s="19">
        <v>4</v>
      </c>
      <c r="D182">
        <v>4</v>
      </c>
      <c r="E182">
        <v>3</v>
      </c>
      <c r="F182" s="14">
        <f>(Tabulka1[[#This Row],[Sloupec2]]+Tabulka1[[#This Row],[Sloupec1]])/2</f>
        <v>4.5</v>
      </c>
      <c r="G182" s="14">
        <v>2</v>
      </c>
      <c r="H182">
        <v>2</v>
      </c>
      <c r="I182">
        <v>4</v>
      </c>
      <c r="J182">
        <v>4</v>
      </c>
      <c r="K182">
        <v>7</v>
      </c>
      <c r="L182" s="26" t="s">
        <v>280</v>
      </c>
      <c r="M182" s="14">
        <f>SUM(Tabulka511[[#This Row],[Indikátor č. 1]:[Indikátor č. 11]])</f>
        <v>37.5</v>
      </c>
      <c r="N182" t="s">
        <v>252</v>
      </c>
    </row>
    <row r="183" spans="1:14" x14ac:dyDescent="0.25">
      <c r="A183" s="1" t="s">
        <v>178</v>
      </c>
      <c r="B183">
        <v>3</v>
      </c>
      <c r="C183" s="19">
        <v>5</v>
      </c>
      <c r="D183">
        <v>4</v>
      </c>
      <c r="E183">
        <v>3</v>
      </c>
      <c r="F183" s="14">
        <f>(Tabulka1[[#This Row],[Sloupec2]]+Tabulka1[[#This Row],[Sloupec1]])/2</f>
        <v>4</v>
      </c>
      <c r="G183" s="14">
        <v>2</v>
      </c>
      <c r="H183">
        <v>1</v>
      </c>
      <c r="I183">
        <v>1</v>
      </c>
      <c r="J183">
        <v>4</v>
      </c>
      <c r="K183">
        <v>7</v>
      </c>
      <c r="L183" s="25" t="s">
        <v>281</v>
      </c>
      <c r="M183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38</v>
      </c>
      <c r="N183" t="s">
        <v>252</v>
      </c>
    </row>
    <row r="184" spans="1:14" x14ac:dyDescent="0.25">
      <c r="A184" s="1" t="s">
        <v>179</v>
      </c>
      <c r="B184">
        <v>3</v>
      </c>
      <c r="C184" s="19">
        <v>4</v>
      </c>
      <c r="D184">
        <v>4</v>
      </c>
      <c r="E184">
        <v>4</v>
      </c>
      <c r="F184" s="14">
        <f>(Tabulka1[[#This Row],[Sloupec2]]+Tabulka1[[#This Row],[Sloupec1]])/2</f>
        <v>3.5</v>
      </c>
      <c r="G184" s="14">
        <v>5</v>
      </c>
      <c r="H184">
        <v>1</v>
      </c>
      <c r="I184">
        <v>1</v>
      </c>
      <c r="J184">
        <v>4</v>
      </c>
      <c r="K184">
        <v>7</v>
      </c>
      <c r="L184" s="26" t="s">
        <v>278</v>
      </c>
      <c r="M184" s="14">
        <f>SUM(Tabulka511[[#This Row],[Indikátor č. 1]:[Indikátor č. 11]])</f>
        <v>36.5</v>
      </c>
      <c r="N184" t="s">
        <v>252</v>
      </c>
    </row>
    <row r="185" spans="1:14" x14ac:dyDescent="0.25">
      <c r="A185" s="1" t="s">
        <v>180</v>
      </c>
      <c r="B185">
        <v>3</v>
      </c>
      <c r="C185" s="19">
        <v>4</v>
      </c>
      <c r="D185">
        <v>4</v>
      </c>
      <c r="E185">
        <v>3</v>
      </c>
      <c r="F185" s="14">
        <f>(Tabulka1[[#This Row],[Sloupec2]]+Tabulka1[[#This Row],[Sloupec1]])/2</f>
        <v>5</v>
      </c>
      <c r="G185" s="14">
        <v>3</v>
      </c>
      <c r="H185">
        <v>1</v>
      </c>
      <c r="I185">
        <v>7</v>
      </c>
      <c r="J185">
        <v>4</v>
      </c>
      <c r="K185">
        <v>7</v>
      </c>
      <c r="L185" s="25" t="s">
        <v>281</v>
      </c>
      <c r="M185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45</v>
      </c>
      <c r="N185" t="s">
        <v>251</v>
      </c>
    </row>
    <row r="186" spans="1:14" x14ac:dyDescent="0.25">
      <c r="A186" s="1" t="s">
        <v>181</v>
      </c>
      <c r="B186">
        <v>3</v>
      </c>
      <c r="C186" s="19">
        <v>5</v>
      </c>
      <c r="D186">
        <v>4</v>
      </c>
      <c r="E186">
        <v>4</v>
      </c>
      <c r="F186" s="14">
        <f>(Tabulka1[[#This Row],[Sloupec2]]+Tabulka1[[#This Row],[Sloupec1]])/2</f>
        <v>3.5</v>
      </c>
      <c r="G186" s="14">
        <v>2</v>
      </c>
      <c r="H186">
        <v>2</v>
      </c>
      <c r="I186">
        <v>7</v>
      </c>
      <c r="J186">
        <v>4</v>
      </c>
      <c r="K186">
        <v>7</v>
      </c>
      <c r="L186" s="26" t="s">
        <v>280</v>
      </c>
      <c r="M186" s="14">
        <f>SUM(Tabulka511[[#This Row],[Indikátor č. 1]:[Indikátor č. 11]])</f>
        <v>41.5</v>
      </c>
      <c r="N186" t="s">
        <v>251</v>
      </c>
    </row>
    <row r="187" spans="1:14" x14ac:dyDescent="0.25">
      <c r="A187" s="1" t="s">
        <v>182</v>
      </c>
      <c r="B187">
        <v>4</v>
      </c>
      <c r="C187" s="19">
        <v>5</v>
      </c>
      <c r="D187">
        <v>4</v>
      </c>
      <c r="E187">
        <v>4</v>
      </c>
      <c r="F187" s="14">
        <f>(Tabulka1[[#This Row],[Sloupec2]]+Tabulka1[[#This Row],[Sloupec1]])/2</f>
        <v>4.5</v>
      </c>
      <c r="G187" s="14">
        <v>3</v>
      </c>
      <c r="H187">
        <v>2</v>
      </c>
      <c r="I187">
        <v>1</v>
      </c>
      <c r="J187">
        <v>4</v>
      </c>
      <c r="K187">
        <v>7</v>
      </c>
      <c r="L187" s="25" t="s">
        <v>280</v>
      </c>
      <c r="M187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44.5</v>
      </c>
      <c r="N187" t="s">
        <v>251</v>
      </c>
    </row>
    <row r="188" spans="1:14" x14ac:dyDescent="0.25">
      <c r="A188" s="1" t="s">
        <v>183</v>
      </c>
      <c r="B188">
        <v>2</v>
      </c>
      <c r="C188" s="19">
        <v>4</v>
      </c>
      <c r="D188">
        <v>4</v>
      </c>
      <c r="E188">
        <v>3</v>
      </c>
      <c r="F188" s="14">
        <f>(Tabulka1[[#This Row],[Sloupec2]]+Tabulka1[[#This Row],[Sloupec1]])/2</f>
        <v>3.5</v>
      </c>
      <c r="G188" s="14">
        <v>3</v>
      </c>
      <c r="H188">
        <v>1</v>
      </c>
      <c r="I188">
        <v>7</v>
      </c>
      <c r="J188">
        <v>4</v>
      </c>
      <c r="K188">
        <v>7</v>
      </c>
      <c r="L188" s="26" t="s">
        <v>278</v>
      </c>
      <c r="M188" s="14">
        <f>SUM(Tabulka511[[#This Row],[Indikátor č. 1]:[Indikátor č. 11]])</f>
        <v>38.5</v>
      </c>
      <c r="N188" t="s">
        <v>252</v>
      </c>
    </row>
    <row r="189" spans="1:14" x14ac:dyDescent="0.25">
      <c r="A189" s="1" t="s">
        <v>184</v>
      </c>
      <c r="B189">
        <v>4</v>
      </c>
      <c r="C189" s="19">
        <v>6</v>
      </c>
      <c r="D189">
        <v>4</v>
      </c>
      <c r="E189">
        <v>5</v>
      </c>
      <c r="F189" s="14">
        <f>(Tabulka1[[#This Row],[Sloupec2]]+Tabulka1[[#This Row],[Sloupec1]])/2</f>
        <v>5</v>
      </c>
      <c r="G189" s="14">
        <v>1</v>
      </c>
      <c r="H189">
        <v>3</v>
      </c>
      <c r="I189">
        <v>7</v>
      </c>
      <c r="J189">
        <v>4</v>
      </c>
      <c r="K189">
        <v>6</v>
      </c>
      <c r="L189" s="25" t="s">
        <v>277</v>
      </c>
      <c r="M189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50</v>
      </c>
      <c r="N189" t="s">
        <v>251</v>
      </c>
    </row>
    <row r="190" spans="1:14" x14ac:dyDescent="0.25">
      <c r="A190" s="1" t="s">
        <v>185</v>
      </c>
      <c r="B190">
        <v>2</v>
      </c>
      <c r="C190" s="19">
        <v>3</v>
      </c>
      <c r="D190">
        <v>4</v>
      </c>
      <c r="E190">
        <v>1</v>
      </c>
      <c r="F190" s="14">
        <f>(Tabulka1[[#This Row],[Sloupec2]]+Tabulka1[[#This Row],[Sloupec1]])/2</f>
        <v>5.5</v>
      </c>
      <c r="G190" s="14">
        <v>2</v>
      </c>
      <c r="H190">
        <v>1</v>
      </c>
      <c r="I190">
        <v>5</v>
      </c>
      <c r="J190">
        <v>4</v>
      </c>
      <c r="K190">
        <v>7</v>
      </c>
      <c r="L190" s="26" t="s">
        <v>279</v>
      </c>
      <c r="M190" s="14">
        <f>SUM(Tabulka511[[#This Row],[Indikátor č. 1]:[Indikátor č. 11]])</f>
        <v>34.5</v>
      </c>
      <c r="N190" t="s">
        <v>252</v>
      </c>
    </row>
    <row r="191" spans="1:14" x14ac:dyDescent="0.25">
      <c r="A191" s="1" t="s">
        <v>186</v>
      </c>
      <c r="B191">
        <v>3</v>
      </c>
      <c r="C191" s="19">
        <v>3</v>
      </c>
      <c r="D191">
        <v>4</v>
      </c>
      <c r="E191">
        <v>3</v>
      </c>
      <c r="F191" s="14">
        <f>(Tabulka1[[#This Row],[Sloupec2]]+Tabulka1[[#This Row],[Sloupec1]])/2</f>
        <v>4.5</v>
      </c>
      <c r="G191" s="14">
        <v>2</v>
      </c>
      <c r="H191">
        <v>3</v>
      </c>
      <c r="I191">
        <v>7</v>
      </c>
      <c r="J191">
        <v>4</v>
      </c>
      <c r="K191">
        <v>7</v>
      </c>
      <c r="L191" s="25" t="s">
        <v>275</v>
      </c>
      <c r="M191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47.5</v>
      </c>
      <c r="N191" t="s">
        <v>251</v>
      </c>
    </row>
    <row r="192" spans="1:14" x14ac:dyDescent="0.25">
      <c r="A192" s="1" t="s">
        <v>187</v>
      </c>
      <c r="B192">
        <v>3</v>
      </c>
      <c r="C192" s="19">
        <v>3</v>
      </c>
      <c r="D192">
        <v>5</v>
      </c>
      <c r="E192">
        <v>3</v>
      </c>
      <c r="F192" s="14">
        <f>(Tabulka1[[#This Row],[Sloupec2]]+Tabulka1[[#This Row],[Sloupec1]])/2</f>
        <v>2</v>
      </c>
      <c r="G192" s="14">
        <v>1</v>
      </c>
      <c r="H192">
        <v>1</v>
      </c>
      <c r="I192">
        <v>3</v>
      </c>
      <c r="J192">
        <v>4</v>
      </c>
      <c r="K192">
        <v>7</v>
      </c>
      <c r="L192" s="26" t="s">
        <v>278</v>
      </c>
      <c r="M192" s="14">
        <f>SUM(Tabulka511[[#This Row],[Indikátor č. 1]:[Indikátor č. 11]])</f>
        <v>32</v>
      </c>
      <c r="N192" t="s">
        <v>252</v>
      </c>
    </row>
    <row r="193" spans="1:14" x14ac:dyDescent="0.25">
      <c r="A193" s="1" t="s">
        <v>188</v>
      </c>
      <c r="B193">
        <v>4</v>
      </c>
      <c r="C193" s="19">
        <v>6</v>
      </c>
      <c r="D193">
        <v>5</v>
      </c>
      <c r="E193">
        <v>5</v>
      </c>
      <c r="F193" s="14">
        <f>(Tabulka1[[#This Row],[Sloupec2]]+Tabulka1[[#This Row],[Sloupec1]])/2</f>
        <v>4.5</v>
      </c>
      <c r="G193" s="14">
        <v>2</v>
      </c>
      <c r="H193">
        <v>1</v>
      </c>
      <c r="I193">
        <v>3</v>
      </c>
      <c r="J193">
        <v>5</v>
      </c>
      <c r="K193">
        <v>7</v>
      </c>
      <c r="L193" s="25" t="s">
        <v>280</v>
      </c>
      <c r="M193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48.5</v>
      </c>
      <c r="N193" t="s">
        <v>251</v>
      </c>
    </row>
    <row r="194" spans="1:14" x14ac:dyDescent="0.25">
      <c r="A194" s="1" t="s">
        <v>189</v>
      </c>
      <c r="B194">
        <v>4</v>
      </c>
      <c r="C194" s="19">
        <v>3</v>
      </c>
      <c r="D194">
        <v>5</v>
      </c>
      <c r="E194">
        <v>3</v>
      </c>
      <c r="F194" s="14">
        <f>(Tabulka1[[#This Row],[Sloupec2]]+Tabulka1[[#This Row],[Sloupec1]])/2</f>
        <v>4</v>
      </c>
      <c r="G194" s="14">
        <v>1</v>
      </c>
      <c r="H194">
        <v>2</v>
      </c>
      <c r="I194">
        <v>7</v>
      </c>
      <c r="J194">
        <v>4</v>
      </c>
      <c r="K194">
        <v>5</v>
      </c>
      <c r="L194" s="26" t="s">
        <v>275</v>
      </c>
      <c r="M194" s="14">
        <f>SUM(Tabulka511[[#This Row],[Indikátor č. 1]:[Indikátor č. 11]])</f>
        <v>38</v>
      </c>
      <c r="N194" t="s">
        <v>251</v>
      </c>
    </row>
    <row r="195" spans="1:14" x14ac:dyDescent="0.25">
      <c r="A195" s="1" t="s">
        <v>190</v>
      </c>
      <c r="B195">
        <v>4</v>
      </c>
      <c r="C195" s="19">
        <v>4</v>
      </c>
      <c r="D195">
        <v>5</v>
      </c>
      <c r="E195">
        <v>4</v>
      </c>
      <c r="F195" s="14">
        <f>(Tabulka1[[#This Row],[Sloupec2]]+Tabulka1[[#This Row],[Sloupec1]])/2</f>
        <v>3.5</v>
      </c>
      <c r="G195" s="14">
        <v>1</v>
      </c>
      <c r="H195">
        <v>2</v>
      </c>
      <c r="I195">
        <v>3</v>
      </c>
      <c r="J195">
        <v>4</v>
      </c>
      <c r="K195">
        <v>7</v>
      </c>
      <c r="L195" s="25" t="s">
        <v>275</v>
      </c>
      <c r="M195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44.5</v>
      </c>
      <c r="N195" t="s">
        <v>251</v>
      </c>
    </row>
    <row r="196" spans="1:14" x14ac:dyDescent="0.25">
      <c r="A196" s="1" t="s">
        <v>191</v>
      </c>
      <c r="B196">
        <v>4</v>
      </c>
      <c r="C196" s="19">
        <v>1</v>
      </c>
      <c r="D196">
        <v>5</v>
      </c>
      <c r="E196">
        <v>3</v>
      </c>
      <c r="F196" s="14">
        <f>(Tabulka1[[#This Row],[Sloupec2]]+Tabulka1[[#This Row],[Sloupec1]])/2</f>
        <v>2.5</v>
      </c>
      <c r="G196" s="14">
        <v>1</v>
      </c>
      <c r="H196">
        <v>2</v>
      </c>
      <c r="I196">
        <v>7</v>
      </c>
      <c r="J196">
        <v>4</v>
      </c>
      <c r="K196">
        <v>7</v>
      </c>
      <c r="L196" s="26" t="s">
        <v>277</v>
      </c>
      <c r="M196" s="14">
        <f>SUM(Tabulka511[[#This Row],[Indikátor č. 1]:[Indikátor č. 11]])</f>
        <v>36.5</v>
      </c>
      <c r="N196" t="s">
        <v>252</v>
      </c>
    </row>
    <row r="197" spans="1:14" x14ac:dyDescent="0.25">
      <c r="A197" s="1" t="s">
        <v>192</v>
      </c>
      <c r="B197">
        <v>2</v>
      </c>
      <c r="C197" s="19">
        <v>4</v>
      </c>
      <c r="D197">
        <v>4</v>
      </c>
      <c r="E197">
        <v>3</v>
      </c>
      <c r="F197" s="14">
        <f>(Tabulka1[[#This Row],[Sloupec2]]+Tabulka1[[#This Row],[Sloupec1]])/2</f>
        <v>4.5</v>
      </c>
      <c r="G197" s="14">
        <v>2</v>
      </c>
      <c r="H197">
        <v>2</v>
      </c>
      <c r="I197">
        <v>6</v>
      </c>
      <c r="J197">
        <v>4</v>
      </c>
      <c r="K197">
        <v>5</v>
      </c>
      <c r="L197" s="25" t="s">
        <v>277</v>
      </c>
      <c r="M197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41.5</v>
      </c>
      <c r="N197" t="s">
        <v>251</v>
      </c>
    </row>
    <row r="198" spans="1:14" x14ac:dyDescent="0.25">
      <c r="A198" s="1" t="s">
        <v>193</v>
      </c>
      <c r="B198">
        <v>3</v>
      </c>
      <c r="C198" s="19">
        <v>3</v>
      </c>
      <c r="D198">
        <v>4</v>
      </c>
      <c r="E198">
        <v>3</v>
      </c>
      <c r="F198" s="14">
        <f>(Tabulka1[[#This Row],[Sloupec2]]+Tabulka1[[#This Row],[Sloupec1]])/2</f>
        <v>3.5</v>
      </c>
      <c r="G198" s="14">
        <v>3</v>
      </c>
      <c r="H198">
        <v>1</v>
      </c>
      <c r="I198">
        <v>4</v>
      </c>
      <c r="J198">
        <v>4</v>
      </c>
      <c r="K198">
        <v>7</v>
      </c>
      <c r="L198" s="26" t="s">
        <v>280</v>
      </c>
      <c r="M198" s="14">
        <f>SUM(Tabulka511[[#This Row],[Indikátor č. 1]:[Indikátor č. 11]])</f>
        <v>35.5</v>
      </c>
      <c r="N198" t="s">
        <v>252</v>
      </c>
    </row>
    <row r="199" spans="1:14" x14ac:dyDescent="0.25">
      <c r="A199" s="1" t="s">
        <v>194</v>
      </c>
      <c r="B199">
        <v>3</v>
      </c>
      <c r="C199" s="19">
        <v>5</v>
      </c>
      <c r="D199">
        <v>5</v>
      </c>
      <c r="E199">
        <v>4</v>
      </c>
      <c r="F199" s="14">
        <f>(Tabulka1[[#This Row],[Sloupec2]]+Tabulka1[[#This Row],[Sloupec1]])/2</f>
        <v>5</v>
      </c>
      <c r="G199" s="14">
        <v>2</v>
      </c>
      <c r="H199">
        <v>2</v>
      </c>
      <c r="I199">
        <v>5</v>
      </c>
      <c r="J199">
        <v>4</v>
      </c>
      <c r="K199">
        <v>7</v>
      </c>
      <c r="L199" s="25" t="s">
        <v>281</v>
      </c>
      <c r="M199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46</v>
      </c>
      <c r="N199" t="s">
        <v>251</v>
      </c>
    </row>
    <row r="200" spans="1:14" x14ac:dyDescent="0.25">
      <c r="A200" s="1" t="s">
        <v>195</v>
      </c>
      <c r="B200">
        <v>4</v>
      </c>
      <c r="C200" s="19">
        <v>4</v>
      </c>
      <c r="D200">
        <v>5</v>
      </c>
      <c r="E200">
        <v>4</v>
      </c>
      <c r="F200" s="14">
        <f>(Tabulka1[[#This Row],[Sloupec2]]+Tabulka1[[#This Row],[Sloupec1]])/2</f>
        <v>4.5</v>
      </c>
      <c r="G200" s="14">
        <v>2</v>
      </c>
      <c r="H200">
        <v>2</v>
      </c>
      <c r="I200">
        <v>7</v>
      </c>
      <c r="J200">
        <v>4</v>
      </c>
      <c r="K200">
        <v>7</v>
      </c>
      <c r="L200" s="26" t="s">
        <v>279</v>
      </c>
      <c r="M200" s="14">
        <f>SUM(Tabulka511[[#This Row],[Indikátor č. 1]:[Indikátor č. 11]])</f>
        <v>43.5</v>
      </c>
      <c r="N200" t="s">
        <v>251</v>
      </c>
    </row>
    <row r="201" spans="1:14" x14ac:dyDescent="0.25">
      <c r="A201" s="1" t="s">
        <v>196</v>
      </c>
      <c r="B201">
        <v>3</v>
      </c>
      <c r="C201" s="19">
        <v>5</v>
      </c>
      <c r="D201">
        <v>4</v>
      </c>
      <c r="E201">
        <v>3</v>
      </c>
      <c r="F201" s="14">
        <f>(Tabulka1[[#This Row],[Sloupec2]]+Tabulka1[[#This Row],[Sloupec1]])/2</f>
        <v>4.5</v>
      </c>
      <c r="G201" s="14">
        <v>3</v>
      </c>
      <c r="H201">
        <v>1</v>
      </c>
      <c r="I201">
        <v>1</v>
      </c>
      <c r="J201">
        <v>4</v>
      </c>
      <c r="K201">
        <v>7</v>
      </c>
      <c r="L201" s="25" t="s">
        <v>281</v>
      </c>
      <c r="M201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39.5</v>
      </c>
      <c r="N201" t="s">
        <v>252</v>
      </c>
    </row>
    <row r="202" spans="1:14" x14ac:dyDescent="0.25">
      <c r="A202" s="1" t="s">
        <v>197</v>
      </c>
      <c r="B202">
        <v>3</v>
      </c>
      <c r="C202" s="19">
        <v>4</v>
      </c>
      <c r="D202">
        <v>4</v>
      </c>
      <c r="E202">
        <v>3</v>
      </c>
      <c r="F202" s="14">
        <f>(Tabulka1[[#This Row],[Sloupec2]]+Tabulka1[[#This Row],[Sloupec1]])/2</f>
        <v>6</v>
      </c>
      <c r="G202" s="14">
        <v>4</v>
      </c>
      <c r="H202">
        <v>2</v>
      </c>
      <c r="I202">
        <v>1</v>
      </c>
      <c r="J202">
        <v>4</v>
      </c>
      <c r="K202">
        <v>7</v>
      </c>
      <c r="L202" s="26" t="s">
        <v>280</v>
      </c>
      <c r="M202" s="14">
        <f>SUM(Tabulka511[[#This Row],[Indikátor č. 1]:[Indikátor č. 11]])</f>
        <v>38</v>
      </c>
      <c r="N202" t="s">
        <v>251</v>
      </c>
    </row>
    <row r="203" spans="1:14" x14ac:dyDescent="0.25">
      <c r="A203" s="1" t="s">
        <v>198</v>
      </c>
      <c r="B203">
        <v>4</v>
      </c>
      <c r="C203" s="19">
        <v>5</v>
      </c>
      <c r="D203">
        <v>5</v>
      </c>
      <c r="E203">
        <v>4</v>
      </c>
      <c r="F203" s="14">
        <f>(Tabulka1[[#This Row],[Sloupec2]]+Tabulka1[[#This Row],[Sloupec1]])/2</f>
        <v>4.5</v>
      </c>
      <c r="G203" s="14">
        <v>2</v>
      </c>
      <c r="H203">
        <v>2</v>
      </c>
      <c r="I203">
        <v>7</v>
      </c>
      <c r="J203">
        <v>4</v>
      </c>
      <c r="K203">
        <v>6</v>
      </c>
      <c r="L203" s="25" t="s">
        <v>279</v>
      </c>
      <c r="M203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46.5</v>
      </c>
      <c r="N203" t="s">
        <v>251</v>
      </c>
    </row>
    <row r="204" spans="1:14" x14ac:dyDescent="0.25">
      <c r="A204" s="1" t="s">
        <v>199</v>
      </c>
      <c r="B204">
        <v>3</v>
      </c>
      <c r="C204" s="19">
        <v>7</v>
      </c>
      <c r="D204">
        <v>4</v>
      </c>
      <c r="E204">
        <v>4</v>
      </c>
      <c r="F204" s="14">
        <f>(Tabulka1[[#This Row],[Sloupec2]]+Tabulka1[[#This Row],[Sloupec1]])/2</f>
        <v>6</v>
      </c>
      <c r="G204" s="14">
        <v>2</v>
      </c>
      <c r="H204">
        <v>2</v>
      </c>
      <c r="I204">
        <v>6</v>
      </c>
      <c r="J204">
        <v>4</v>
      </c>
      <c r="K204">
        <v>7</v>
      </c>
      <c r="L204" s="26" t="s">
        <v>281</v>
      </c>
      <c r="M204" s="14">
        <f>SUM(Tabulka511[[#This Row],[Indikátor č. 1]:[Indikátor č. 11]])</f>
        <v>45</v>
      </c>
      <c r="N204" t="s">
        <v>251</v>
      </c>
    </row>
    <row r="205" spans="1:14" x14ac:dyDescent="0.25">
      <c r="A205" s="1" t="s">
        <v>200</v>
      </c>
      <c r="B205">
        <v>3</v>
      </c>
      <c r="C205" s="19">
        <v>4</v>
      </c>
      <c r="D205">
        <v>4</v>
      </c>
      <c r="E205">
        <v>4</v>
      </c>
      <c r="F205" s="14">
        <f>(Tabulka1[[#This Row],[Sloupec2]]+Tabulka1[[#This Row],[Sloupec1]])/2</f>
        <v>1.5</v>
      </c>
      <c r="G205" s="14">
        <v>1</v>
      </c>
      <c r="H205">
        <v>1</v>
      </c>
      <c r="I205">
        <v>3</v>
      </c>
      <c r="J205">
        <v>4</v>
      </c>
      <c r="K205">
        <v>7</v>
      </c>
      <c r="L205" s="25" t="s">
        <v>278</v>
      </c>
      <c r="M205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33.5</v>
      </c>
      <c r="N205" t="s">
        <v>252</v>
      </c>
    </row>
    <row r="206" spans="1:14" x14ac:dyDescent="0.25">
      <c r="A206" s="1" t="s">
        <v>201</v>
      </c>
      <c r="B206">
        <v>3</v>
      </c>
      <c r="C206" s="19">
        <v>5</v>
      </c>
      <c r="D206">
        <v>4</v>
      </c>
      <c r="E206">
        <v>3</v>
      </c>
      <c r="F206" s="14">
        <f>(Tabulka1[[#This Row],[Sloupec2]]+Tabulka1[[#This Row],[Sloupec1]])/2</f>
        <v>6</v>
      </c>
      <c r="G206" s="14">
        <v>2</v>
      </c>
      <c r="H206">
        <v>2</v>
      </c>
      <c r="I206">
        <v>7</v>
      </c>
      <c r="J206">
        <v>4</v>
      </c>
      <c r="K206">
        <v>6</v>
      </c>
      <c r="L206" s="26" t="s">
        <v>277</v>
      </c>
      <c r="M206" s="14">
        <f>SUM(Tabulka511[[#This Row],[Indikátor č. 1]:[Indikátor č. 11]])</f>
        <v>42</v>
      </c>
      <c r="N206" t="s">
        <v>251</v>
      </c>
    </row>
    <row r="207" spans="1:14" x14ac:dyDescent="0.25">
      <c r="A207" s="1" t="s">
        <v>202</v>
      </c>
      <c r="B207">
        <v>3</v>
      </c>
      <c r="C207" s="19">
        <v>5</v>
      </c>
      <c r="D207">
        <v>4</v>
      </c>
      <c r="E207">
        <v>3</v>
      </c>
      <c r="F207" s="14">
        <f>(Tabulka1[[#This Row],[Sloupec2]]+Tabulka1[[#This Row],[Sloupec1]])/2</f>
        <v>5</v>
      </c>
      <c r="G207" s="14">
        <v>3</v>
      </c>
      <c r="H207">
        <v>2</v>
      </c>
      <c r="I207">
        <v>3</v>
      </c>
      <c r="J207">
        <v>4</v>
      </c>
      <c r="K207">
        <v>7</v>
      </c>
      <c r="L207" s="25" t="s">
        <v>276</v>
      </c>
      <c r="M207" s="14">
        <f>Tabulka511[[#This Row],[Indikátor č. 1]]+Tabulka511[[#This Row],[Indikátor č. 2]]+Tabulka511[[#This Row],[Indikátor č. 3]]+Tabulka511[[#This Row],[Indikátor č. 4]]+Tabulka511[[#This Row],[Indikátor č. 5]]+Tabulka511[[#This Row],[Indikátor č. 6]]+Tabulka511[[#This Row],[Indikátor č. 7]]+Tabulka511[[#This Row],[Indikátor č. 8]]+Tabulka511[[#This Row],[Indikátor č. 9]]+Tabulka511[[#This Row],[Indikátor č. 10]]+Tabulka511[[#This Row],[Indikátor č. 11]]</f>
        <v>41</v>
      </c>
      <c r="N207" t="s">
        <v>251</v>
      </c>
    </row>
    <row r="208" spans="1:14" x14ac:dyDescent="0.25">
      <c r="A208" s="1" t="s">
        <v>203</v>
      </c>
      <c r="B208">
        <v>5</v>
      </c>
      <c r="C208" s="19">
        <v>6</v>
      </c>
      <c r="D208">
        <v>5</v>
      </c>
      <c r="E208">
        <v>6</v>
      </c>
      <c r="F208" s="14">
        <f>(Tabulka1[[#This Row],[Sloupec2]]+Tabulka1[[#This Row],[Sloupec1]])/2</f>
        <v>5</v>
      </c>
      <c r="G208" s="14">
        <v>2</v>
      </c>
      <c r="H208">
        <v>3</v>
      </c>
      <c r="I208">
        <v>7</v>
      </c>
      <c r="J208">
        <v>4</v>
      </c>
      <c r="K208">
        <v>7</v>
      </c>
      <c r="L208" s="26" t="s">
        <v>279</v>
      </c>
      <c r="M208" s="14">
        <f>SUM(Tabulka511[[#This Row],[Indikátor č. 1]:[Indikátor č. 11]])</f>
        <v>50</v>
      </c>
      <c r="N208" t="s">
        <v>251</v>
      </c>
    </row>
    <row r="209" spans="1:8" x14ac:dyDescent="0.25">
      <c r="A209" s="1"/>
      <c r="B209" s="20"/>
      <c r="C209" s="20"/>
      <c r="D209" s="9"/>
      <c r="F209" s="8"/>
      <c r="G209" s="8"/>
      <c r="H209" s="9"/>
    </row>
  </sheetData>
  <phoneticPr fontId="7" type="noConversion"/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8"/>
  <sheetViews>
    <sheetView topLeftCell="A37" workbookViewId="0">
      <selection activeCell="F7" sqref="F7"/>
    </sheetView>
  </sheetViews>
  <sheetFormatPr defaultRowHeight="15" x14ac:dyDescent="0.25"/>
  <cols>
    <col min="1" max="1" width="31.7109375" bestFit="1" customWidth="1"/>
    <col min="2" max="2" width="28.85546875" bestFit="1" customWidth="1"/>
    <col min="3" max="3" width="30.7109375" bestFit="1" customWidth="1"/>
    <col min="4" max="4" width="46.85546875" bestFit="1" customWidth="1"/>
  </cols>
  <sheetData>
    <row r="1" spans="1:5" x14ac:dyDescent="0.25">
      <c r="A1" s="3" t="s">
        <v>227</v>
      </c>
    </row>
    <row r="2" spans="1:5" x14ac:dyDescent="0.25">
      <c r="A2" t="s">
        <v>219</v>
      </c>
      <c r="B2" t="s">
        <v>229</v>
      </c>
      <c r="C2" t="s">
        <v>231</v>
      </c>
      <c r="D2" t="s">
        <v>232</v>
      </c>
      <c r="E2" t="s">
        <v>253</v>
      </c>
    </row>
    <row r="3" spans="1:5" x14ac:dyDescent="0.25">
      <c r="A3" s="1" t="s">
        <v>0</v>
      </c>
      <c r="B3" s="8">
        <v>17611</v>
      </c>
      <c r="C3">
        <v>-62</v>
      </c>
      <c r="D3" s="9">
        <f t="shared" ref="D3:D66" si="0">(C3/B3)*1000</f>
        <v>-3.5205269433876554</v>
      </c>
      <c r="E3">
        <v>4</v>
      </c>
    </row>
    <row r="4" spans="1:5" x14ac:dyDescent="0.25">
      <c r="A4" s="1" t="s">
        <v>1</v>
      </c>
      <c r="B4" s="8">
        <v>61335</v>
      </c>
      <c r="C4">
        <v>-146</v>
      </c>
      <c r="D4" s="9">
        <f t="shared" si="0"/>
        <v>-2.380370098638624</v>
      </c>
      <c r="E4">
        <v>4</v>
      </c>
    </row>
    <row r="5" spans="1:5" x14ac:dyDescent="0.25">
      <c r="A5" s="1" t="s">
        <v>2</v>
      </c>
      <c r="B5" s="8">
        <v>66087</v>
      </c>
      <c r="C5">
        <v>102</v>
      </c>
      <c r="D5" s="9">
        <f t="shared" si="0"/>
        <v>1.5434200372236597</v>
      </c>
      <c r="E5">
        <v>7</v>
      </c>
    </row>
    <row r="6" spans="1:5" x14ac:dyDescent="0.25">
      <c r="A6" s="1" t="s">
        <v>3</v>
      </c>
      <c r="B6" s="8">
        <v>22508</v>
      </c>
      <c r="C6">
        <v>-30</v>
      </c>
      <c r="D6" s="9">
        <f t="shared" si="0"/>
        <v>-1.3328594277590191</v>
      </c>
      <c r="E6">
        <v>5</v>
      </c>
    </row>
    <row r="7" spans="1:5" x14ac:dyDescent="0.25">
      <c r="A7" s="1" t="s">
        <v>4</v>
      </c>
      <c r="B7" s="8">
        <v>25650</v>
      </c>
      <c r="C7">
        <v>-37</v>
      </c>
      <c r="D7" s="9">
        <f t="shared" si="0"/>
        <v>-1.4424951267056529</v>
      </c>
      <c r="E7">
        <v>5</v>
      </c>
    </row>
    <row r="8" spans="1:5" x14ac:dyDescent="0.25">
      <c r="A8" s="1" t="s">
        <v>5</v>
      </c>
      <c r="B8" s="8">
        <v>57045</v>
      </c>
      <c r="C8">
        <v>-139</v>
      </c>
      <c r="D8" s="9">
        <f t="shared" si="0"/>
        <v>-2.4366728021737223</v>
      </c>
      <c r="E8">
        <v>4</v>
      </c>
    </row>
    <row r="9" spans="1:5" x14ac:dyDescent="0.25">
      <c r="A9" s="1" t="s">
        <v>6</v>
      </c>
      <c r="B9" s="8">
        <v>13604</v>
      </c>
      <c r="C9">
        <v>-56</v>
      </c>
      <c r="D9" s="9">
        <f t="shared" si="0"/>
        <v>-4.1164363422522792</v>
      </c>
      <c r="E9">
        <v>3</v>
      </c>
    </row>
    <row r="10" spans="1:5" x14ac:dyDescent="0.25">
      <c r="A10" s="1" t="s">
        <v>7</v>
      </c>
      <c r="B10" s="8">
        <v>12234</v>
      </c>
      <c r="C10">
        <v>-50</v>
      </c>
      <c r="D10" s="9">
        <f t="shared" si="0"/>
        <v>-4.086970737289521</v>
      </c>
      <c r="E10">
        <v>3</v>
      </c>
    </row>
    <row r="11" spans="1:5" x14ac:dyDescent="0.25">
      <c r="A11" s="1" t="s">
        <v>8</v>
      </c>
      <c r="B11" s="8">
        <v>33178</v>
      </c>
      <c r="C11">
        <v>-158</v>
      </c>
      <c r="D11" s="9">
        <f t="shared" si="0"/>
        <v>-4.762191813852553</v>
      </c>
      <c r="E11">
        <v>3</v>
      </c>
    </row>
    <row r="12" spans="1:5" x14ac:dyDescent="0.25">
      <c r="A12" s="1" t="s">
        <v>9</v>
      </c>
      <c r="B12" s="8">
        <v>52059</v>
      </c>
      <c r="C12">
        <v>-190</v>
      </c>
      <c r="D12" s="9">
        <f t="shared" si="0"/>
        <v>-3.6497051422424556</v>
      </c>
      <c r="E12">
        <v>3</v>
      </c>
    </row>
    <row r="13" spans="1:5" x14ac:dyDescent="0.25">
      <c r="A13" s="2" t="s">
        <v>204</v>
      </c>
      <c r="B13" s="8">
        <v>115454</v>
      </c>
      <c r="C13">
        <v>349</v>
      </c>
      <c r="D13" s="9">
        <f t="shared" si="0"/>
        <v>3.0228489268453238</v>
      </c>
      <c r="E13">
        <v>7</v>
      </c>
    </row>
    <row r="14" spans="1:5" x14ac:dyDescent="0.25">
      <c r="A14" s="1" t="s">
        <v>10</v>
      </c>
      <c r="B14" s="8">
        <v>382405</v>
      </c>
      <c r="C14">
        <v>-151</v>
      </c>
      <c r="D14" s="9">
        <f t="shared" si="0"/>
        <v>-0.39486931394725489</v>
      </c>
      <c r="E14">
        <v>5</v>
      </c>
    </row>
    <row r="15" spans="1:5" x14ac:dyDescent="0.25">
      <c r="A15" s="1" t="s">
        <v>11</v>
      </c>
      <c r="B15" s="8">
        <v>15797</v>
      </c>
      <c r="C15">
        <v>-42</v>
      </c>
      <c r="D15" s="9">
        <f t="shared" si="0"/>
        <v>-2.658732670760271</v>
      </c>
      <c r="E15">
        <v>4</v>
      </c>
    </row>
    <row r="16" spans="1:5" x14ac:dyDescent="0.25">
      <c r="A16" s="1" t="s">
        <v>12</v>
      </c>
      <c r="B16" s="8">
        <v>36078</v>
      </c>
      <c r="C16">
        <v>-185</v>
      </c>
      <c r="D16" s="9">
        <f t="shared" si="0"/>
        <v>-5.1277787017018683</v>
      </c>
      <c r="E16">
        <v>3</v>
      </c>
    </row>
    <row r="17" spans="1:5" x14ac:dyDescent="0.25">
      <c r="A17" s="1" t="s">
        <v>13</v>
      </c>
      <c r="B17" s="8">
        <v>59604</v>
      </c>
      <c r="C17">
        <v>-177</v>
      </c>
      <c r="D17" s="9">
        <f t="shared" si="0"/>
        <v>-2.9695993557479361</v>
      </c>
      <c r="E17">
        <v>4</v>
      </c>
    </row>
    <row r="18" spans="1:5" x14ac:dyDescent="0.25">
      <c r="A18" s="1" t="s">
        <v>14</v>
      </c>
      <c r="B18" s="8">
        <v>16190</v>
      </c>
      <c r="C18">
        <v>-8</v>
      </c>
      <c r="D18" s="9">
        <f t="shared" si="0"/>
        <v>-0.4941321803582458</v>
      </c>
      <c r="E18">
        <v>5</v>
      </c>
    </row>
    <row r="19" spans="1:5" x14ac:dyDescent="0.25">
      <c r="A19" s="1" t="s">
        <v>15</v>
      </c>
      <c r="B19" s="8">
        <v>19665</v>
      </c>
      <c r="C19">
        <v>-65</v>
      </c>
      <c r="D19" s="9">
        <f t="shared" si="0"/>
        <v>-3.3053648614289344</v>
      </c>
      <c r="E19">
        <v>4</v>
      </c>
    </row>
    <row r="20" spans="1:5" x14ac:dyDescent="0.25">
      <c r="A20" s="1" t="s">
        <v>16</v>
      </c>
      <c r="B20" s="8">
        <v>15225</v>
      </c>
      <c r="C20">
        <v>-24</v>
      </c>
      <c r="D20" s="9">
        <f t="shared" si="0"/>
        <v>-1.5763546798029557</v>
      </c>
      <c r="E20">
        <v>5</v>
      </c>
    </row>
    <row r="21" spans="1:5" x14ac:dyDescent="0.25">
      <c r="A21" s="1" t="s">
        <v>17</v>
      </c>
      <c r="B21" s="8">
        <v>25862</v>
      </c>
      <c r="C21">
        <v>-27</v>
      </c>
      <c r="D21" s="9">
        <f t="shared" si="0"/>
        <v>-1.0440027840074242</v>
      </c>
      <c r="E21">
        <v>5</v>
      </c>
    </row>
    <row r="22" spans="1:5" x14ac:dyDescent="0.25">
      <c r="A22" s="1" t="s">
        <v>18</v>
      </c>
      <c r="B22" s="8">
        <v>152285</v>
      </c>
      <c r="C22">
        <v>502</v>
      </c>
      <c r="D22" s="9">
        <f t="shared" si="0"/>
        <v>3.296450733821453</v>
      </c>
      <c r="E22">
        <v>7</v>
      </c>
    </row>
    <row r="23" spans="1:5" x14ac:dyDescent="0.25">
      <c r="A23" s="1" t="s">
        <v>19</v>
      </c>
      <c r="B23" s="8">
        <v>76704</v>
      </c>
      <c r="C23">
        <v>-89</v>
      </c>
      <c r="D23" s="9">
        <f t="shared" si="0"/>
        <v>-1.1603045473508553</v>
      </c>
      <c r="E23">
        <v>5</v>
      </c>
    </row>
    <row r="24" spans="1:5" x14ac:dyDescent="0.25">
      <c r="A24" s="1" t="s">
        <v>20</v>
      </c>
      <c r="B24" s="8">
        <v>17853</v>
      </c>
      <c r="C24">
        <v>-36</v>
      </c>
      <c r="D24" s="9">
        <f t="shared" si="0"/>
        <v>-2.016467820534364</v>
      </c>
      <c r="E24">
        <v>4</v>
      </c>
    </row>
    <row r="25" spans="1:5" x14ac:dyDescent="0.25">
      <c r="A25" s="1" t="s">
        <v>21</v>
      </c>
      <c r="B25" s="8">
        <v>163160</v>
      </c>
      <c r="C25">
        <v>115</v>
      </c>
      <c r="D25" s="9">
        <f t="shared" si="0"/>
        <v>0.70482961510174058</v>
      </c>
      <c r="E25">
        <v>6</v>
      </c>
    </row>
    <row r="26" spans="1:5" x14ac:dyDescent="0.25">
      <c r="A26" s="1" t="s">
        <v>22</v>
      </c>
      <c r="B26" s="8">
        <v>19528</v>
      </c>
      <c r="C26">
        <v>-17</v>
      </c>
      <c r="D26" s="9">
        <f t="shared" si="0"/>
        <v>-0.87054485866448172</v>
      </c>
      <c r="E26">
        <v>5</v>
      </c>
    </row>
    <row r="27" spans="1:5" x14ac:dyDescent="0.25">
      <c r="A27" s="1" t="s">
        <v>23</v>
      </c>
      <c r="B27" s="8">
        <v>41447</v>
      </c>
      <c r="C27">
        <v>-59</v>
      </c>
      <c r="D27" s="9">
        <f t="shared" si="0"/>
        <v>-1.4235047168673245</v>
      </c>
      <c r="E27">
        <v>5</v>
      </c>
    </row>
    <row r="28" spans="1:5" x14ac:dyDescent="0.25">
      <c r="A28" s="1" t="s">
        <v>24</v>
      </c>
      <c r="B28" s="8">
        <v>25478</v>
      </c>
      <c r="C28">
        <v>-130</v>
      </c>
      <c r="D28" s="9">
        <f t="shared" si="0"/>
        <v>-5.1024413219247977</v>
      </c>
      <c r="E28">
        <v>3</v>
      </c>
    </row>
    <row r="29" spans="1:5" x14ac:dyDescent="0.25">
      <c r="A29" s="1" t="s">
        <v>25</v>
      </c>
      <c r="B29" s="8">
        <v>18672</v>
      </c>
      <c r="C29">
        <v>-74</v>
      </c>
      <c r="D29" s="9">
        <f t="shared" si="0"/>
        <v>-3.9631533847472156</v>
      </c>
      <c r="E29">
        <v>3</v>
      </c>
    </row>
    <row r="30" spans="1:5" x14ac:dyDescent="0.25">
      <c r="A30" s="1" t="s">
        <v>26</v>
      </c>
      <c r="B30" s="8">
        <v>76131</v>
      </c>
      <c r="C30">
        <v>-301</v>
      </c>
      <c r="D30" s="9">
        <f t="shared" si="0"/>
        <v>-3.9537113659350327</v>
      </c>
      <c r="E30">
        <v>3</v>
      </c>
    </row>
    <row r="31" spans="1:5" x14ac:dyDescent="0.25">
      <c r="A31" s="1" t="s">
        <v>27</v>
      </c>
      <c r="B31" s="8">
        <v>20128</v>
      </c>
      <c r="C31">
        <v>-26</v>
      </c>
      <c r="D31" s="9">
        <f t="shared" si="0"/>
        <v>-1.2917329093799681</v>
      </c>
      <c r="E31">
        <v>5</v>
      </c>
    </row>
    <row r="32" spans="1:5" x14ac:dyDescent="0.25">
      <c r="A32" s="1" t="s">
        <v>28</v>
      </c>
      <c r="B32" s="8">
        <v>23263</v>
      </c>
      <c r="C32">
        <v>-2</v>
      </c>
      <c r="D32" s="9">
        <f t="shared" si="0"/>
        <v>-8.5973434208829469E-2</v>
      </c>
      <c r="E32">
        <v>6</v>
      </c>
    </row>
    <row r="33" spans="1:5" x14ac:dyDescent="0.25">
      <c r="A33" s="1" t="s">
        <v>29</v>
      </c>
      <c r="B33" s="8">
        <v>40464</v>
      </c>
      <c r="C33">
        <v>-177</v>
      </c>
      <c r="D33" s="9">
        <f t="shared" si="0"/>
        <v>-4.3742586002372477</v>
      </c>
      <c r="E33">
        <v>3</v>
      </c>
    </row>
    <row r="34" spans="1:5" x14ac:dyDescent="0.25">
      <c r="A34" s="1" t="s">
        <v>30</v>
      </c>
      <c r="B34" s="8">
        <v>26885</v>
      </c>
      <c r="C34">
        <v>-84</v>
      </c>
      <c r="D34" s="9">
        <f t="shared" si="0"/>
        <v>-3.1244188209038497</v>
      </c>
      <c r="E34">
        <v>4</v>
      </c>
    </row>
    <row r="35" spans="1:5" x14ac:dyDescent="0.25">
      <c r="A35" s="1" t="s">
        <v>31</v>
      </c>
      <c r="B35" s="8">
        <v>19506</v>
      </c>
      <c r="C35">
        <v>-34</v>
      </c>
      <c r="D35" s="9">
        <f t="shared" si="0"/>
        <v>-1.7430534194606786</v>
      </c>
      <c r="E35">
        <v>5</v>
      </c>
    </row>
    <row r="36" spans="1:5" x14ac:dyDescent="0.25">
      <c r="A36" s="1" t="s">
        <v>32</v>
      </c>
      <c r="B36" s="8">
        <v>112289</v>
      </c>
      <c r="C36">
        <v>-231</v>
      </c>
      <c r="D36" s="9">
        <f t="shared" si="0"/>
        <v>-2.057191710675133</v>
      </c>
      <c r="E36">
        <v>4</v>
      </c>
    </row>
    <row r="37" spans="1:5" x14ac:dyDescent="0.25">
      <c r="A37" s="1" t="s">
        <v>33</v>
      </c>
      <c r="B37" s="8">
        <v>24510</v>
      </c>
      <c r="C37">
        <v>-12</v>
      </c>
      <c r="D37" s="9">
        <f t="shared" si="0"/>
        <v>-0.48959608323133419</v>
      </c>
      <c r="E37">
        <v>5</v>
      </c>
    </row>
    <row r="38" spans="1:5" x14ac:dyDescent="0.25">
      <c r="A38" s="1" t="s">
        <v>34</v>
      </c>
      <c r="B38" s="8">
        <v>25135</v>
      </c>
      <c r="C38">
        <v>-50</v>
      </c>
      <c r="D38" s="9">
        <f t="shared" si="0"/>
        <v>-1.9892580067634771</v>
      </c>
      <c r="E38">
        <v>4</v>
      </c>
    </row>
    <row r="39" spans="1:5" x14ac:dyDescent="0.25">
      <c r="A39" s="1" t="s">
        <v>35</v>
      </c>
      <c r="B39" s="8">
        <v>85578</v>
      </c>
      <c r="C39">
        <v>-395</v>
      </c>
      <c r="D39" s="9">
        <f t="shared" si="0"/>
        <v>-4.6156722522143543</v>
      </c>
      <c r="E39">
        <v>3</v>
      </c>
    </row>
    <row r="40" spans="1:5" x14ac:dyDescent="0.25">
      <c r="A40" s="1" t="s">
        <v>36</v>
      </c>
      <c r="B40" s="8">
        <v>53278</v>
      </c>
      <c r="C40">
        <v>-102</v>
      </c>
      <c r="D40" s="9">
        <f t="shared" si="0"/>
        <v>-1.9144862795149968</v>
      </c>
      <c r="E40">
        <v>5</v>
      </c>
    </row>
    <row r="41" spans="1:5" x14ac:dyDescent="0.25">
      <c r="A41" s="1" t="s">
        <v>217</v>
      </c>
      <c r="B41" s="8">
        <v>1335084</v>
      </c>
      <c r="C41">
        <v>1092</v>
      </c>
      <c r="D41" s="9">
        <f t="shared" si="0"/>
        <v>0.81792606307917703</v>
      </c>
      <c r="E41">
        <v>6</v>
      </c>
    </row>
    <row r="42" spans="1:5" x14ac:dyDescent="0.25">
      <c r="A42" s="1" t="s">
        <v>37</v>
      </c>
      <c r="B42" s="8">
        <v>21016</v>
      </c>
      <c r="C42">
        <v>-16</v>
      </c>
      <c r="D42" s="9">
        <f t="shared" si="0"/>
        <v>-0.76132470498667681</v>
      </c>
      <c r="E42">
        <v>5</v>
      </c>
    </row>
    <row r="43" spans="1:5" x14ac:dyDescent="0.25">
      <c r="A43" s="1" t="s">
        <v>38</v>
      </c>
      <c r="B43" s="8">
        <v>40656</v>
      </c>
      <c r="C43">
        <v>-111</v>
      </c>
      <c r="D43" s="9">
        <f t="shared" si="0"/>
        <v>-2.7302243211334121</v>
      </c>
      <c r="E43">
        <v>4</v>
      </c>
    </row>
    <row r="44" spans="1:5" x14ac:dyDescent="0.25">
      <c r="A44" s="1" t="s">
        <v>39</v>
      </c>
      <c r="B44" s="8">
        <v>60579</v>
      </c>
      <c r="C44">
        <v>-114</v>
      </c>
      <c r="D44" s="9">
        <f t="shared" si="0"/>
        <v>-1.8818402416679048</v>
      </c>
      <c r="E44">
        <v>5</v>
      </c>
    </row>
    <row r="45" spans="1:5" x14ac:dyDescent="0.25">
      <c r="A45" s="1" t="s">
        <v>40</v>
      </c>
      <c r="B45" s="8">
        <v>21519</v>
      </c>
      <c r="C45">
        <v>-79</v>
      </c>
      <c r="D45" s="9">
        <f t="shared" si="0"/>
        <v>-3.6711743110739343</v>
      </c>
      <c r="E45">
        <v>3</v>
      </c>
    </row>
    <row r="46" spans="1:5" x14ac:dyDescent="0.25">
      <c r="A46" s="1" t="s">
        <v>41</v>
      </c>
      <c r="B46" s="8">
        <v>18044</v>
      </c>
      <c r="C46">
        <v>-17</v>
      </c>
      <c r="D46" s="9">
        <f t="shared" si="0"/>
        <v>-0.94214143205497669</v>
      </c>
      <c r="E46">
        <v>5</v>
      </c>
    </row>
    <row r="47" spans="1:5" x14ac:dyDescent="0.25">
      <c r="A47" s="1" t="s">
        <v>42</v>
      </c>
      <c r="B47" s="8">
        <v>11525</v>
      </c>
      <c r="C47">
        <v>-45</v>
      </c>
      <c r="D47" s="9">
        <f t="shared" si="0"/>
        <v>-3.9045553145336229</v>
      </c>
      <c r="E47">
        <v>3</v>
      </c>
    </row>
    <row r="48" spans="1:5" x14ac:dyDescent="0.25">
      <c r="A48" s="1" t="s">
        <v>43</v>
      </c>
      <c r="B48" s="8">
        <v>14804</v>
      </c>
      <c r="C48">
        <v>-31</v>
      </c>
      <c r="D48" s="9">
        <f t="shared" si="0"/>
        <v>-2.0940286409078626</v>
      </c>
      <c r="E48">
        <v>4</v>
      </c>
    </row>
    <row r="49" spans="1:5" x14ac:dyDescent="0.25">
      <c r="A49" s="1" t="s">
        <v>44</v>
      </c>
      <c r="B49" s="8">
        <v>18354</v>
      </c>
      <c r="C49">
        <v>-71</v>
      </c>
      <c r="D49" s="9">
        <f t="shared" si="0"/>
        <v>-3.8683665685954014</v>
      </c>
      <c r="E49">
        <v>3</v>
      </c>
    </row>
    <row r="50" spans="1:5" x14ac:dyDescent="0.25">
      <c r="A50" s="1" t="s">
        <v>45</v>
      </c>
      <c r="B50" s="8">
        <v>30316</v>
      </c>
      <c r="C50">
        <v>-54</v>
      </c>
      <c r="D50" s="9">
        <f t="shared" si="0"/>
        <v>-1.7812376302942341</v>
      </c>
      <c r="E50">
        <v>5</v>
      </c>
    </row>
    <row r="51" spans="1:5" x14ac:dyDescent="0.25">
      <c r="A51" s="1" t="s">
        <v>46</v>
      </c>
      <c r="B51" s="8">
        <v>147018</v>
      </c>
      <c r="C51">
        <v>-129</v>
      </c>
      <c r="D51" s="9">
        <f t="shared" si="0"/>
        <v>-0.87744357833734643</v>
      </c>
      <c r="E51">
        <v>5</v>
      </c>
    </row>
    <row r="52" spans="1:5" x14ac:dyDescent="0.25">
      <c r="A52" s="1" t="s">
        <v>47</v>
      </c>
      <c r="B52" s="8">
        <v>34055</v>
      </c>
      <c r="C52">
        <v>-30</v>
      </c>
      <c r="D52" s="9">
        <f t="shared" si="0"/>
        <v>-0.88092791073263843</v>
      </c>
      <c r="E52">
        <v>5</v>
      </c>
    </row>
    <row r="53" spans="1:5" x14ac:dyDescent="0.25">
      <c r="A53" s="1" t="s">
        <v>48</v>
      </c>
      <c r="B53" s="8">
        <v>17918</v>
      </c>
      <c r="C53">
        <v>-74</v>
      </c>
      <c r="D53" s="9">
        <f t="shared" si="0"/>
        <v>-4.1299252148677308</v>
      </c>
      <c r="E53">
        <v>3</v>
      </c>
    </row>
    <row r="54" spans="1:5" x14ac:dyDescent="0.25">
      <c r="A54" s="1" t="s">
        <v>49</v>
      </c>
      <c r="B54" s="8">
        <v>36469</v>
      </c>
      <c r="C54">
        <v>-22</v>
      </c>
      <c r="D54" s="9">
        <f t="shared" si="0"/>
        <v>-0.60325207710658368</v>
      </c>
      <c r="E54">
        <v>5</v>
      </c>
    </row>
    <row r="55" spans="1:5" x14ac:dyDescent="0.25">
      <c r="A55" s="1" t="s">
        <v>50</v>
      </c>
      <c r="B55" s="8">
        <v>49917</v>
      </c>
      <c r="C55">
        <v>-214</v>
      </c>
      <c r="D55" s="9">
        <f t="shared" si="0"/>
        <v>-4.2871166135785401</v>
      </c>
      <c r="E55">
        <v>3</v>
      </c>
    </row>
    <row r="56" spans="1:5" x14ac:dyDescent="0.25">
      <c r="A56" s="1" t="s">
        <v>51</v>
      </c>
      <c r="B56" s="8">
        <v>81553</v>
      </c>
      <c r="C56">
        <v>-177</v>
      </c>
      <c r="D56" s="9">
        <f t="shared" si="0"/>
        <v>-2.1703677363187128</v>
      </c>
      <c r="E56">
        <v>4</v>
      </c>
    </row>
    <row r="57" spans="1:5" x14ac:dyDescent="0.25">
      <c r="A57" s="1" t="s">
        <v>52</v>
      </c>
      <c r="B57" s="8">
        <v>21763</v>
      </c>
      <c r="C57">
        <v>-54</v>
      </c>
      <c r="D57" s="9">
        <f t="shared" si="0"/>
        <v>-2.4812755594357396</v>
      </c>
      <c r="E57">
        <v>4</v>
      </c>
    </row>
    <row r="58" spans="1:5" x14ac:dyDescent="0.25">
      <c r="A58" s="1" t="s">
        <v>53</v>
      </c>
      <c r="B58" s="8">
        <v>83692</v>
      </c>
      <c r="C58">
        <v>-218</v>
      </c>
      <c r="D58" s="9">
        <f t="shared" si="0"/>
        <v>-2.6047889881948096</v>
      </c>
      <c r="E58">
        <v>4</v>
      </c>
    </row>
    <row r="59" spans="1:5" x14ac:dyDescent="0.25">
      <c r="A59" s="1" t="s">
        <v>54</v>
      </c>
      <c r="B59" s="8">
        <v>24653</v>
      </c>
      <c r="C59">
        <v>-11</v>
      </c>
      <c r="D59" s="9">
        <f t="shared" si="0"/>
        <v>-0.44619316107573115</v>
      </c>
      <c r="E59">
        <v>5</v>
      </c>
    </row>
    <row r="60" spans="1:5" x14ac:dyDescent="0.25">
      <c r="A60" s="1" t="s">
        <v>55</v>
      </c>
      <c r="B60" s="8">
        <v>56660</v>
      </c>
      <c r="C60">
        <v>-117</v>
      </c>
      <c r="D60" s="9">
        <f t="shared" si="0"/>
        <v>-2.064948817507942</v>
      </c>
      <c r="E60">
        <v>4</v>
      </c>
    </row>
    <row r="61" spans="1:5" x14ac:dyDescent="0.25">
      <c r="A61" s="1" t="s">
        <v>56</v>
      </c>
      <c r="B61" s="8">
        <v>22676</v>
      </c>
      <c r="C61">
        <v>-20</v>
      </c>
      <c r="D61" s="9">
        <f t="shared" si="0"/>
        <v>-0.88198976891868064</v>
      </c>
      <c r="E61">
        <v>5</v>
      </c>
    </row>
    <row r="62" spans="1:5" x14ac:dyDescent="0.25">
      <c r="A62" s="1" t="s">
        <v>57</v>
      </c>
      <c r="B62" s="8">
        <v>19232</v>
      </c>
      <c r="C62">
        <v>-39</v>
      </c>
      <c r="D62" s="9">
        <f t="shared" si="0"/>
        <v>-2.0278702163061562</v>
      </c>
      <c r="E62">
        <v>4</v>
      </c>
    </row>
    <row r="63" spans="1:5" x14ac:dyDescent="0.25">
      <c r="A63" s="1" t="s">
        <v>58</v>
      </c>
      <c r="B63" s="8">
        <v>37709</v>
      </c>
      <c r="C63">
        <v>-237</v>
      </c>
      <c r="D63" s="9">
        <f t="shared" si="0"/>
        <v>-6.284971757405394</v>
      </c>
      <c r="E63">
        <v>2</v>
      </c>
    </row>
    <row r="64" spans="1:5" x14ac:dyDescent="0.25">
      <c r="A64" s="1" t="s">
        <v>59</v>
      </c>
      <c r="B64" s="8">
        <v>48493</v>
      </c>
      <c r="C64">
        <v>-112</v>
      </c>
      <c r="D64" s="9">
        <f t="shared" si="0"/>
        <v>-2.3096116965335201</v>
      </c>
      <c r="E64">
        <v>4</v>
      </c>
    </row>
    <row r="65" spans="1:5" x14ac:dyDescent="0.25">
      <c r="A65" s="1" t="s">
        <v>60</v>
      </c>
      <c r="B65" s="8">
        <v>100718</v>
      </c>
      <c r="C65">
        <v>-121</v>
      </c>
      <c r="D65" s="9">
        <f t="shared" si="0"/>
        <v>-1.2013741337198911</v>
      </c>
      <c r="E65">
        <v>5</v>
      </c>
    </row>
    <row r="66" spans="1:5" x14ac:dyDescent="0.25">
      <c r="A66" s="1" t="s">
        <v>61</v>
      </c>
      <c r="B66" s="8">
        <v>21954</v>
      </c>
      <c r="C66">
        <v>-74</v>
      </c>
      <c r="D66" s="9">
        <f t="shared" si="0"/>
        <v>-3.3706841577844582</v>
      </c>
      <c r="E66">
        <v>4</v>
      </c>
    </row>
    <row r="67" spans="1:5" x14ac:dyDescent="0.25">
      <c r="A67" s="1" t="s">
        <v>62</v>
      </c>
      <c r="B67" s="8">
        <v>46938</v>
      </c>
      <c r="C67">
        <v>-107</v>
      </c>
      <c r="D67" s="9">
        <f t="shared" ref="D67:D130" si="1">(C67/B67)*1000</f>
        <v>-2.2796028803954154</v>
      </c>
      <c r="E67">
        <v>4</v>
      </c>
    </row>
    <row r="68" spans="1:5" x14ac:dyDescent="0.25">
      <c r="A68" s="1" t="s">
        <v>63</v>
      </c>
      <c r="B68" s="8">
        <v>43047</v>
      </c>
      <c r="C68">
        <v>-146</v>
      </c>
      <c r="D68" s="9">
        <f t="shared" si="1"/>
        <v>-3.3916416939624132</v>
      </c>
      <c r="E68">
        <v>4</v>
      </c>
    </row>
    <row r="69" spans="1:5" x14ac:dyDescent="0.25">
      <c r="A69" s="1" t="s">
        <v>64</v>
      </c>
      <c r="B69" s="8">
        <v>19873</v>
      </c>
      <c r="C69">
        <v>10</v>
      </c>
      <c r="D69" s="9">
        <f t="shared" si="1"/>
        <v>0.50319529009208475</v>
      </c>
      <c r="E69">
        <v>6</v>
      </c>
    </row>
    <row r="70" spans="1:5" x14ac:dyDescent="0.25">
      <c r="A70" s="1" t="s">
        <v>65</v>
      </c>
      <c r="B70" s="8">
        <v>87001</v>
      </c>
      <c r="C70">
        <v>-425</v>
      </c>
      <c r="D70" s="9">
        <f t="shared" si="1"/>
        <v>-4.8850013218238866</v>
      </c>
      <c r="E70">
        <v>3</v>
      </c>
    </row>
    <row r="71" spans="1:5" x14ac:dyDescent="0.25">
      <c r="A71" s="1" t="s">
        <v>66</v>
      </c>
      <c r="B71" s="8">
        <v>61718</v>
      </c>
      <c r="C71">
        <v>-469</v>
      </c>
      <c r="D71" s="9">
        <f t="shared" si="1"/>
        <v>-7.5990796850189577</v>
      </c>
      <c r="E71">
        <v>1</v>
      </c>
    </row>
    <row r="72" spans="1:5" x14ac:dyDescent="0.25">
      <c r="A72" s="1" t="s">
        <v>67</v>
      </c>
      <c r="B72" s="8">
        <v>126065</v>
      </c>
      <c r="C72">
        <v>-283</v>
      </c>
      <c r="D72" s="9">
        <f t="shared" si="1"/>
        <v>-2.2448736762781105</v>
      </c>
      <c r="E72">
        <v>4</v>
      </c>
    </row>
    <row r="73" spans="1:5" x14ac:dyDescent="0.25">
      <c r="A73" s="1" t="s">
        <v>68</v>
      </c>
      <c r="B73" s="8">
        <v>50690</v>
      </c>
      <c r="C73">
        <v>-126</v>
      </c>
      <c r="D73" s="9">
        <f t="shared" si="1"/>
        <v>-2.485697376208325</v>
      </c>
      <c r="E73">
        <v>4</v>
      </c>
    </row>
    <row r="74" spans="1:5" x14ac:dyDescent="0.25">
      <c r="A74" s="1" t="s">
        <v>69</v>
      </c>
      <c r="B74" s="8">
        <v>84404</v>
      </c>
      <c r="C74">
        <v>-143</v>
      </c>
      <c r="D74" s="9">
        <f t="shared" si="1"/>
        <v>-1.6942325008293446</v>
      </c>
      <c r="E74">
        <v>5</v>
      </c>
    </row>
    <row r="75" spans="1:5" x14ac:dyDescent="0.25">
      <c r="A75" s="1" t="s">
        <v>70</v>
      </c>
      <c r="B75" s="8">
        <v>10646</v>
      </c>
      <c r="C75">
        <v>-43</v>
      </c>
      <c r="D75" s="9">
        <f t="shared" si="1"/>
        <v>-4.0390757091865481</v>
      </c>
      <c r="E75">
        <v>3</v>
      </c>
    </row>
    <row r="76" spans="1:5" x14ac:dyDescent="0.25">
      <c r="A76" s="1" t="s">
        <v>71</v>
      </c>
      <c r="B76" s="8">
        <v>40566</v>
      </c>
      <c r="C76">
        <v>-99</v>
      </c>
      <c r="D76" s="9">
        <f t="shared" si="1"/>
        <v>-2.4404673864812896</v>
      </c>
      <c r="E76">
        <v>4</v>
      </c>
    </row>
    <row r="77" spans="1:5" x14ac:dyDescent="0.25">
      <c r="A77" s="1" t="s">
        <v>72</v>
      </c>
      <c r="B77" s="8">
        <v>25032</v>
      </c>
      <c r="C77">
        <v>-62</v>
      </c>
      <c r="D77" s="9">
        <f t="shared" si="1"/>
        <v>-2.4768296580377118</v>
      </c>
      <c r="E77">
        <v>4</v>
      </c>
    </row>
    <row r="78" spans="1:5" x14ac:dyDescent="0.25">
      <c r="A78" s="1" t="s">
        <v>73</v>
      </c>
      <c r="B78" s="8">
        <v>8618</v>
      </c>
      <c r="C78">
        <v>-33</v>
      </c>
      <c r="D78" s="9">
        <f t="shared" si="1"/>
        <v>-3.8291947087491298</v>
      </c>
      <c r="E78">
        <v>3</v>
      </c>
    </row>
    <row r="79" spans="1:5" x14ac:dyDescent="0.25">
      <c r="A79" s="1" t="s">
        <v>74</v>
      </c>
      <c r="B79" s="8">
        <v>22490</v>
      </c>
      <c r="C79">
        <v>-103</v>
      </c>
      <c r="D79" s="9">
        <f t="shared" si="1"/>
        <v>-4.5798132503334816</v>
      </c>
      <c r="E79">
        <v>3</v>
      </c>
    </row>
    <row r="80" spans="1:5" x14ac:dyDescent="0.25">
      <c r="A80" s="1" t="s">
        <v>75</v>
      </c>
      <c r="B80" s="8">
        <v>32924</v>
      </c>
      <c r="C80">
        <v>19</v>
      </c>
      <c r="D80" s="9">
        <f t="shared" si="1"/>
        <v>0.57708662373952124</v>
      </c>
      <c r="E80">
        <v>6</v>
      </c>
    </row>
    <row r="81" spans="1:5" x14ac:dyDescent="0.25">
      <c r="A81" s="1" t="s">
        <v>76</v>
      </c>
      <c r="B81" s="8">
        <v>13001</v>
      </c>
      <c r="C81">
        <v>-62</v>
      </c>
      <c r="D81" s="9">
        <f t="shared" si="1"/>
        <v>-4.7688639335435736</v>
      </c>
      <c r="E81">
        <v>3</v>
      </c>
    </row>
    <row r="82" spans="1:5" x14ac:dyDescent="0.25">
      <c r="A82" s="1" t="s">
        <v>77</v>
      </c>
      <c r="B82" s="8">
        <v>21302</v>
      </c>
      <c r="C82">
        <v>-13</v>
      </c>
      <c r="D82" s="9">
        <f t="shared" si="1"/>
        <v>-0.61027133602478645</v>
      </c>
      <c r="E82">
        <v>5</v>
      </c>
    </row>
    <row r="83" spans="1:5" x14ac:dyDescent="0.25">
      <c r="A83" s="1" t="s">
        <v>78</v>
      </c>
      <c r="B83" s="8">
        <v>39792</v>
      </c>
      <c r="C83">
        <v>-164</v>
      </c>
      <c r="D83" s="9">
        <f t="shared" si="1"/>
        <v>-4.1214314435062329</v>
      </c>
      <c r="E83">
        <v>3</v>
      </c>
    </row>
    <row r="84" spans="1:5" x14ac:dyDescent="0.25">
      <c r="A84" s="1" t="s">
        <v>79</v>
      </c>
      <c r="B84" s="8">
        <v>68082</v>
      </c>
      <c r="C84">
        <v>-332</v>
      </c>
      <c r="D84" s="9">
        <f t="shared" si="1"/>
        <v>-4.8764724890573135</v>
      </c>
      <c r="E84">
        <v>3</v>
      </c>
    </row>
    <row r="85" spans="1:5" x14ac:dyDescent="0.25">
      <c r="A85" s="1" t="s">
        <v>80</v>
      </c>
      <c r="B85" s="8">
        <v>23554</v>
      </c>
      <c r="C85">
        <v>6</v>
      </c>
      <c r="D85" s="9">
        <f t="shared" si="1"/>
        <v>0.25473380317568139</v>
      </c>
      <c r="E85">
        <v>6</v>
      </c>
    </row>
    <row r="86" spans="1:5" x14ac:dyDescent="0.25">
      <c r="A86" s="1" t="s">
        <v>81</v>
      </c>
      <c r="B86" s="8">
        <v>50448</v>
      </c>
      <c r="C86">
        <v>-156</v>
      </c>
      <c r="D86" s="9">
        <f t="shared" si="1"/>
        <v>-3.0922930542340628</v>
      </c>
      <c r="E86">
        <v>4</v>
      </c>
    </row>
    <row r="87" spans="1:5" x14ac:dyDescent="0.25">
      <c r="A87" s="1" t="s">
        <v>82</v>
      </c>
      <c r="B87" s="8">
        <v>55530</v>
      </c>
      <c r="C87">
        <v>-127</v>
      </c>
      <c r="D87" s="9">
        <f t="shared" si="1"/>
        <v>-2.2870520439402124</v>
      </c>
      <c r="E87">
        <v>4</v>
      </c>
    </row>
    <row r="88" spans="1:5" x14ac:dyDescent="0.25">
      <c r="A88" s="1" t="s">
        <v>83</v>
      </c>
      <c r="B88" s="8">
        <v>23085</v>
      </c>
      <c r="C88">
        <v>-50</v>
      </c>
      <c r="D88" s="9">
        <f t="shared" si="1"/>
        <v>-2.1659085986571367</v>
      </c>
      <c r="E88">
        <v>4</v>
      </c>
    </row>
    <row r="89" spans="1:5" x14ac:dyDescent="0.25">
      <c r="A89" s="1" t="s">
        <v>84</v>
      </c>
      <c r="B89" s="8">
        <v>145386</v>
      </c>
      <c r="C89">
        <v>-124</v>
      </c>
      <c r="D89" s="9">
        <f t="shared" si="1"/>
        <v>-0.85290193003452874</v>
      </c>
      <c r="E89">
        <v>5</v>
      </c>
    </row>
    <row r="90" spans="1:5" x14ac:dyDescent="0.25">
      <c r="A90" s="1" t="s">
        <v>85</v>
      </c>
      <c r="B90" s="8">
        <v>15099</v>
      </c>
      <c r="C90">
        <v>-17</v>
      </c>
      <c r="D90" s="9">
        <f t="shared" si="1"/>
        <v>-1.1259023776409034</v>
      </c>
      <c r="E90">
        <v>5</v>
      </c>
    </row>
    <row r="91" spans="1:5" x14ac:dyDescent="0.25">
      <c r="A91" s="1" t="s">
        <v>86</v>
      </c>
      <c r="B91" s="8">
        <v>58756</v>
      </c>
      <c r="C91">
        <v>-210</v>
      </c>
      <c r="D91" s="9">
        <f t="shared" si="1"/>
        <v>-3.5741030703247327</v>
      </c>
      <c r="E91">
        <v>4</v>
      </c>
    </row>
    <row r="92" spans="1:5" x14ac:dyDescent="0.25">
      <c r="A92" s="1" t="s">
        <v>87</v>
      </c>
      <c r="B92" s="8">
        <v>27108</v>
      </c>
      <c r="C92">
        <v>-59</v>
      </c>
      <c r="D92" s="9">
        <f t="shared" si="1"/>
        <v>-2.1764792681127343</v>
      </c>
      <c r="E92">
        <v>4</v>
      </c>
    </row>
    <row r="93" spans="1:5" x14ac:dyDescent="0.25">
      <c r="A93" s="1" t="s">
        <v>88</v>
      </c>
      <c r="B93" s="8">
        <v>23594</v>
      </c>
      <c r="C93">
        <v>-79</v>
      </c>
      <c r="D93" s="9">
        <f t="shared" si="1"/>
        <v>-3.3483088920912096</v>
      </c>
      <c r="E93">
        <v>4</v>
      </c>
    </row>
    <row r="94" spans="1:5" x14ac:dyDescent="0.25">
      <c r="A94" s="1" t="s">
        <v>89</v>
      </c>
      <c r="B94" s="8">
        <v>36934</v>
      </c>
      <c r="C94">
        <v>-249</v>
      </c>
      <c r="D94" s="9">
        <f t="shared" si="1"/>
        <v>-6.7417555639789901</v>
      </c>
      <c r="E94">
        <v>2</v>
      </c>
    </row>
    <row r="95" spans="1:5" x14ac:dyDescent="0.25">
      <c r="A95" s="1" t="s">
        <v>90</v>
      </c>
      <c r="B95" s="8">
        <v>43467</v>
      </c>
      <c r="C95">
        <v>-129</v>
      </c>
      <c r="D95" s="9">
        <f t="shared" si="1"/>
        <v>-2.9677686520808888</v>
      </c>
      <c r="E95">
        <v>4</v>
      </c>
    </row>
    <row r="96" spans="1:5" x14ac:dyDescent="0.25">
      <c r="A96" s="1" t="s">
        <v>91</v>
      </c>
      <c r="B96" s="8">
        <v>27615</v>
      </c>
      <c r="C96">
        <v>-151</v>
      </c>
      <c r="D96" s="9">
        <f t="shared" si="1"/>
        <v>-5.4680427304001453</v>
      </c>
      <c r="E96">
        <v>2</v>
      </c>
    </row>
    <row r="97" spans="1:5" x14ac:dyDescent="0.25">
      <c r="A97" s="1" t="s">
        <v>92</v>
      </c>
      <c r="B97" s="8">
        <v>18567</v>
      </c>
      <c r="C97">
        <v>-36</v>
      </c>
      <c r="D97" s="9">
        <f t="shared" si="1"/>
        <v>-1.9389238972370335</v>
      </c>
      <c r="E97">
        <v>4</v>
      </c>
    </row>
    <row r="98" spans="1:5" x14ac:dyDescent="0.25">
      <c r="A98" s="1" t="s">
        <v>93</v>
      </c>
      <c r="B98" s="8">
        <v>29469</v>
      </c>
      <c r="C98">
        <v>44</v>
      </c>
      <c r="D98" s="9">
        <f t="shared" si="1"/>
        <v>1.4930944382232176</v>
      </c>
      <c r="E98">
        <v>7</v>
      </c>
    </row>
    <row r="99" spans="1:5" x14ac:dyDescent="0.25">
      <c r="A99" s="1" t="s">
        <v>94</v>
      </c>
      <c r="B99" s="8">
        <v>23906</v>
      </c>
      <c r="C99">
        <v>-73</v>
      </c>
      <c r="D99" s="9">
        <f t="shared" si="1"/>
        <v>-3.0536267045929892</v>
      </c>
      <c r="E99">
        <v>4</v>
      </c>
    </row>
    <row r="100" spans="1:5" x14ac:dyDescent="0.25">
      <c r="A100" s="1" t="s">
        <v>95</v>
      </c>
      <c r="B100" s="8">
        <v>44798</v>
      </c>
      <c r="C100">
        <v>-82</v>
      </c>
      <c r="D100" s="9">
        <f t="shared" si="1"/>
        <v>-1.8304388588776286</v>
      </c>
      <c r="E100">
        <v>5</v>
      </c>
    </row>
    <row r="101" spans="1:5" x14ac:dyDescent="0.25">
      <c r="A101" s="1" t="s">
        <v>96</v>
      </c>
      <c r="B101" s="8">
        <v>20409</v>
      </c>
      <c r="C101">
        <v>-17</v>
      </c>
      <c r="D101" s="9">
        <f t="shared" si="1"/>
        <v>-0.83296584840021559</v>
      </c>
      <c r="E101">
        <v>5</v>
      </c>
    </row>
    <row r="102" spans="1:5" x14ac:dyDescent="0.25">
      <c r="A102" s="1" t="s">
        <v>97</v>
      </c>
      <c r="B102" s="8">
        <v>18175</v>
      </c>
      <c r="C102">
        <v>-87</v>
      </c>
      <c r="D102" s="9">
        <f t="shared" si="1"/>
        <v>-4.7867950481430537</v>
      </c>
      <c r="E102">
        <v>3</v>
      </c>
    </row>
    <row r="103" spans="1:5" x14ac:dyDescent="0.25">
      <c r="A103" s="1" t="s">
        <v>98</v>
      </c>
      <c r="B103" s="8">
        <v>113005</v>
      </c>
      <c r="C103">
        <v>-47</v>
      </c>
      <c r="D103" s="9">
        <f t="shared" si="1"/>
        <v>-0.41591080040706163</v>
      </c>
      <c r="E103">
        <v>5</v>
      </c>
    </row>
    <row r="104" spans="1:5" x14ac:dyDescent="0.25">
      <c r="A104" s="1" t="s">
        <v>99</v>
      </c>
      <c r="B104" s="8">
        <v>18037</v>
      </c>
      <c r="C104">
        <v>-2</v>
      </c>
      <c r="D104" s="9">
        <f t="shared" si="1"/>
        <v>-0.1108831845650607</v>
      </c>
      <c r="E104">
        <v>6</v>
      </c>
    </row>
    <row r="105" spans="1:5" x14ac:dyDescent="0.25">
      <c r="A105" s="1" t="s">
        <v>100</v>
      </c>
      <c r="B105" s="8">
        <v>18403</v>
      </c>
      <c r="C105">
        <v>-10</v>
      </c>
      <c r="D105" s="9">
        <f t="shared" si="1"/>
        <v>-0.54338966472857686</v>
      </c>
      <c r="E105">
        <v>5</v>
      </c>
    </row>
    <row r="106" spans="1:5" x14ac:dyDescent="0.25">
      <c r="A106" s="1" t="s">
        <v>101</v>
      </c>
      <c r="B106" s="8">
        <v>25972</v>
      </c>
      <c r="C106">
        <v>-130</v>
      </c>
      <c r="D106" s="9">
        <f t="shared" si="1"/>
        <v>-5.0053904204527955</v>
      </c>
      <c r="E106">
        <v>3</v>
      </c>
    </row>
    <row r="107" spans="1:5" x14ac:dyDescent="0.25">
      <c r="A107" s="1" t="s">
        <v>102</v>
      </c>
      <c r="B107" s="8">
        <v>22915</v>
      </c>
      <c r="C107">
        <v>-117</v>
      </c>
      <c r="D107" s="9">
        <f t="shared" si="1"/>
        <v>-5.1058258782456898</v>
      </c>
      <c r="E107">
        <v>3</v>
      </c>
    </row>
    <row r="108" spans="1:5" x14ac:dyDescent="0.25">
      <c r="A108" s="1" t="s">
        <v>103</v>
      </c>
      <c r="B108" s="8">
        <v>22506</v>
      </c>
      <c r="C108">
        <v>-35</v>
      </c>
      <c r="D108" s="9">
        <f t="shared" si="1"/>
        <v>-1.5551408513285345</v>
      </c>
      <c r="E108">
        <v>5</v>
      </c>
    </row>
    <row r="109" spans="1:5" x14ac:dyDescent="0.25">
      <c r="A109" s="1" t="s">
        <v>104</v>
      </c>
      <c r="B109" s="8">
        <v>73999</v>
      </c>
      <c r="C109">
        <v>-284</v>
      </c>
      <c r="D109" s="9">
        <f t="shared" si="1"/>
        <v>-3.8378897012121787</v>
      </c>
      <c r="E109">
        <v>3</v>
      </c>
    </row>
    <row r="110" spans="1:5" x14ac:dyDescent="0.25">
      <c r="A110" s="1" t="s">
        <v>105</v>
      </c>
      <c r="B110" s="8">
        <v>60342</v>
      </c>
      <c r="C110">
        <v>-156</v>
      </c>
      <c r="D110" s="9">
        <f t="shared" si="1"/>
        <v>-2.585263995227205</v>
      </c>
      <c r="E110">
        <v>4</v>
      </c>
    </row>
    <row r="111" spans="1:5" x14ac:dyDescent="0.25">
      <c r="A111" s="1" t="s">
        <v>106</v>
      </c>
      <c r="B111" s="8">
        <v>13418</v>
      </c>
      <c r="C111">
        <v>-46</v>
      </c>
      <c r="D111" s="9">
        <f t="shared" si="1"/>
        <v>-3.4282307348338055</v>
      </c>
      <c r="E111">
        <v>4</v>
      </c>
    </row>
    <row r="112" spans="1:5" x14ac:dyDescent="0.25">
      <c r="A112" s="1" t="s">
        <v>107</v>
      </c>
      <c r="B112" s="8">
        <v>11603</v>
      </c>
      <c r="C112">
        <v>-55</v>
      </c>
      <c r="D112" s="9">
        <f t="shared" si="1"/>
        <v>-4.7401534086012234</v>
      </c>
      <c r="E112">
        <v>3</v>
      </c>
    </row>
    <row r="113" spans="1:5" x14ac:dyDescent="0.25">
      <c r="A113" s="1" t="s">
        <v>108</v>
      </c>
      <c r="B113" s="8">
        <v>32265</v>
      </c>
      <c r="C113">
        <v>-42</v>
      </c>
      <c r="D113" s="9">
        <f t="shared" si="1"/>
        <v>-1.3017201301720132</v>
      </c>
      <c r="E113">
        <v>5</v>
      </c>
    </row>
    <row r="114" spans="1:5" x14ac:dyDescent="0.25">
      <c r="A114" s="1" t="s">
        <v>109</v>
      </c>
      <c r="B114" s="8">
        <v>13287</v>
      </c>
      <c r="C114">
        <v>-42</v>
      </c>
      <c r="D114" s="9">
        <f t="shared" si="1"/>
        <v>-3.1609844208624973</v>
      </c>
      <c r="E114">
        <v>4</v>
      </c>
    </row>
    <row r="115" spans="1:5" x14ac:dyDescent="0.25">
      <c r="A115" s="1" t="s">
        <v>110</v>
      </c>
      <c r="B115" s="8">
        <v>19366</v>
      </c>
      <c r="C115">
        <v>-11</v>
      </c>
      <c r="D115" s="9">
        <f t="shared" si="1"/>
        <v>-0.56800578333161211</v>
      </c>
      <c r="E115">
        <v>5</v>
      </c>
    </row>
    <row r="116" spans="1:5" x14ac:dyDescent="0.25">
      <c r="A116" s="1" t="s">
        <v>111</v>
      </c>
      <c r="B116" s="8">
        <v>14116</v>
      </c>
      <c r="C116">
        <v>-48</v>
      </c>
      <c r="D116" s="9">
        <f t="shared" si="1"/>
        <v>-3.4003967129498442</v>
      </c>
      <c r="E116">
        <v>4</v>
      </c>
    </row>
    <row r="117" spans="1:5" x14ac:dyDescent="0.25">
      <c r="A117" s="1" t="s">
        <v>112</v>
      </c>
      <c r="B117" s="8">
        <v>26294</v>
      </c>
      <c r="C117">
        <v>-89</v>
      </c>
      <c r="D117" s="9">
        <f t="shared" si="1"/>
        <v>-3.384802616566517</v>
      </c>
      <c r="E117">
        <v>4</v>
      </c>
    </row>
    <row r="118" spans="1:5" x14ac:dyDescent="0.25">
      <c r="A118" s="1" t="s">
        <v>113</v>
      </c>
      <c r="B118" s="8">
        <v>17417</v>
      </c>
      <c r="C118">
        <v>-39</v>
      </c>
      <c r="D118" s="9">
        <f t="shared" si="1"/>
        <v>-2.2391915944192458</v>
      </c>
      <c r="E118">
        <v>4</v>
      </c>
    </row>
    <row r="119" spans="1:5" x14ac:dyDescent="0.25">
      <c r="A119" s="1" t="s">
        <v>114</v>
      </c>
      <c r="B119" s="8">
        <v>48743</v>
      </c>
      <c r="C119">
        <v>-101</v>
      </c>
      <c r="D119" s="9">
        <f t="shared" si="1"/>
        <v>-2.0720924030117143</v>
      </c>
      <c r="E119">
        <v>4</v>
      </c>
    </row>
    <row r="120" spans="1:5" x14ac:dyDescent="0.25">
      <c r="A120" s="1" t="s">
        <v>115</v>
      </c>
      <c r="B120" s="8">
        <v>40495</v>
      </c>
      <c r="C120">
        <v>-139</v>
      </c>
      <c r="D120" s="9">
        <f t="shared" si="1"/>
        <v>-3.4325225336461291</v>
      </c>
      <c r="E120">
        <v>4</v>
      </c>
    </row>
    <row r="121" spans="1:5" x14ac:dyDescent="0.25">
      <c r="A121" s="1" t="s">
        <v>116</v>
      </c>
      <c r="B121" s="8">
        <v>58181</v>
      </c>
      <c r="C121">
        <v>-6</v>
      </c>
      <c r="D121" s="9">
        <f t="shared" si="1"/>
        <v>-0.10312645021570616</v>
      </c>
      <c r="E121">
        <v>6</v>
      </c>
    </row>
    <row r="122" spans="1:5" x14ac:dyDescent="0.25">
      <c r="A122" s="1" t="s">
        <v>117</v>
      </c>
      <c r="B122" s="8">
        <v>16933</v>
      </c>
      <c r="C122">
        <v>-12</v>
      </c>
      <c r="D122" s="9">
        <f t="shared" si="1"/>
        <v>-0.70867536762534689</v>
      </c>
      <c r="E122">
        <v>5</v>
      </c>
    </row>
    <row r="123" spans="1:5" x14ac:dyDescent="0.25">
      <c r="A123" s="1" t="s">
        <v>118</v>
      </c>
      <c r="B123" s="8">
        <v>165404</v>
      </c>
      <c r="C123">
        <v>-154</v>
      </c>
      <c r="D123" s="9">
        <f t="shared" si="1"/>
        <v>-0.93105366254745958</v>
      </c>
      <c r="E123">
        <v>5</v>
      </c>
    </row>
    <row r="124" spans="1:5" x14ac:dyDescent="0.25">
      <c r="A124" s="1" t="s">
        <v>119</v>
      </c>
      <c r="B124" s="8">
        <v>100582</v>
      </c>
      <c r="C124">
        <v>-244</v>
      </c>
      <c r="D124" s="9">
        <f t="shared" si="1"/>
        <v>-2.4258813704241313</v>
      </c>
      <c r="E124">
        <v>4</v>
      </c>
    </row>
    <row r="125" spans="1:5" x14ac:dyDescent="0.25">
      <c r="A125" s="1" t="s">
        <v>120</v>
      </c>
      <c r="B125" s="8">
        <v>36827</v>
      </c>
      <c r="C125">
        <v>-154</v>
      </c>
      <c r="D125" s="9">
        <f t="shared" si="1"/>
        <v>-4.1817145029462077</v>
      </c>
      <c r="E125">
        <v>3</v>
      </c>
    </row>
    <row r="126" spans="1:5" x14ac:dyDescent="0.25">
      <c r="A126" s="1" t="s">
        <v>121</v>
      </c>
      <c r="B126" s="8">
        <v>317322</v>
      </c>
      <c r="C126">
        <v>-1165</v>
      </c>
      <c r="D126" s="9">
        <f t="shared" si="1"/>
        <v>-3.6713496070237803</v>
      </c>
      <c r="E126">
        <v>3</v>
      </c>
    </row>
    <row r="127" spans="1:5" x14ac:dyDescent="0.25">
      <c r="A127" s="1" t="s">
        <v>122</v>
      </c>
      <c r="B127" s="8">
        <v>27373</v>
      </c>
      <c r="C127">
        <v>-139</v>
      </c>
      <c r="D127" s="9">
        <f t="shared" si="1"/>
        <v>-5.0779965659591566</v>
      </c>
      <c r="E127">
        <v>3</v>
      </c>
    </row>
    <row r="128" spans="1:5" x14ac:dyDescent="0.25">
      <c r="A128" s="1" t="s">
        <v>123</v>
      </c>
      <c r="B128" s="8">
        <v>33972</v>
      </c>
      <c r="C128">
        <v>-250</v>
      </c>
      <c r="D128" s="9">
        <f t="shared" si="1"/>
        <v>-7.3590015306723178</v>
      </c>
      <c r="E128">
        <v>1</v>
      </c>
    </row>
    <row r="129" spans="1:5" x14ac:dyDescent="0.25">
      <c r="A129" s="1" t="s">
        <v>124</v>
      </c>
      <c r="B129" s="8">
        <v>9309</v>
      </c>
      <c r="C129">
        <v>-79</v>
      </c>
      <c r="D129" s="9">
        <f t="shared" si="1"/>
        <v>-8.4864110001074238</v>
      </c>
      <c r="E129">
        <v>1</v>
      </c>
    </row>
    <row r="130" spans="1:5" x14ac:dyDescent="0.25">
      <c r="A130" s="1" t="s">
        <v>125</v>
      </c>
      <c r="B130" s="8">
        <v>132103</v>
      </c>
      <c r="C130">
        <v>-133</v>
      </c>
      <c r="D130" s="9">
        <f t="shared" si="1"/>
        <v>-1.006790156166022</v>
      </c>
      <c r="E130">
        <v>5</v>
      </c>
    </row>
    <row r="131" spans="1:5" x14ac:dyDescent="0.25">
      <c r="A131" s="1" t="s">
        <v>126</v>
      </c>
      <c r="B131" s="8">
        <v>45071</v>
      </c>
      <c r="C131">
        <v>-141</v>
      </c>
      <c r="D131" s="9">
        <f t="shared" ref="D131:D194" si="2">(C131/B131)*1000</f>
        <v>-3.1283974174080895</v>
      </c>
      <c r="E131">
        <v>4</v>
      </c>
    </row>
    <row r="132" spans="1:5" x14ac:dyDescent="0.25">
      <c r="A132" s="1" t="s">
        <v>127</v>
      </c>
      <c r="B132" s="8">
        <v>53413</v>
      </c>
      <c r="C132">
        <v>-128</v>
      </c>
      <c r="D132" s="9">
        <f t="shared" si="2"/>
        <v>-2.3964203471065098</v>
      </c>
      <c r="E132">
        <v>4</v>
      </c>
    </row>
    <row r="133" spans="1:5" x14ac:dyDescent="0.25">
      <c r="A133" s="1" t="s">
        <v>128</v>
      </c>
      <c r="B133" s="8">
        <v>194840</v>
      </c>
      <c r="C133">
        <v>-262</v>
      </c>
      <c r="D133" s="9">
        <f t="shared" si="2"/>
        <v>-1.3446930815027713</v>
      </c>
      <c r="E133">
        <v>5</v>
      </c>
    </row>
    <row r="134" spans="1:5" x14ac:dyDescent="0.25">
      <c r="A134" s="1" t="s">
        <v>129</v>
      </c>
      <c r="B134" s="8">
        <v>15649</v>
      </c>
      <c r="C134">
        <v>-73</v>
      </c>
      <c r="D134" s="9">
        <f t="shared" si="2"/>
        <v>-4.6648348137261166</v>
      </c>
      <c r="E134">
        <v>3</v>
      </c>
    </row>
    <row r="135" spans="1:5" x14ac:dyDescent="0.25">
      <c r="A135" s="1" t="s">
        <v>130</v>
      </c>
      <c r="B135" s="8">
        <v>31575</v>
      </c>
      <c r="C135">
        <v>-88</v>
      </c>
      <c r="D135" s="9">
        <f t="shared" si="2"/>
        <v>-2.7870150435471102</v>
      </c>
      <c r="E135">
        <v>4</v>
      </c>
    </row>
    <row r="136" spans="1:5" x14ac:dyDescent="0.25">
      <c r="A136" s="1" t="s">
        <v>131</v>
      </c>
      <c r="B136" s="8">
        <v>14895</v>
      </c>
      <c r="C136">
        <v>15</v>
      </c>
      <c r="D136" s="9">
        <f t="shared" si="2"/>
        <v>1.0070493454179255</v>
      </c>
      <c r="E136">
        <v>6</v>
      </c>
    </row>
    <row r="137" spans="1:5" x14ac:dyDescent="0.25">
      <c r="A137" s="1" t="s">
        <v>132</v>
      </c>
      <c r="B137" s="8">
        <v>19615</v>
      </c>
      <c r="C137">
        <v>-65</v>
      </c>
      <c r="D137" s="9">
        <f t="shared" si="2"/>
        <v>-3.3137904664797353</v>
      </c>
      <c r="E137">
        <v>4</v>
      </c>
    </row>
    <row r="138" spans="1:5" x14ac:dyDescent="0.25">
      <c r="A138" s="1" t="s">
        <v>133</v>
      </c>
      <c r="B138" s="8">
        <v>33307</v>
      </c>
      <c r="C138">
        <v>-130</v>
      </c>
      <c r="D138" s="9">
        <f t="shared" si="2"/>
        <v>-3.9030834359143722</v>
      </c>
      <c r="E138">
        <v>3</v>
      </c>
    </row>
    <row r="139" spans="1:5" x14ac:dyDescent="0.25">
      <c r="A139" s="1" t="s">
        <v>134</v>
      </c>
      <c r="B139" s="8">
        <v>97858</v>
      </c>
      <c r="C139">
        <v>-247</v>
      </c>
      <c r="D139" s="9">
        <f t="shared" si="2"/>
        <v>-2.5240654826381079</v>
      </c>
      <c r="E139">
        <v>4</v>
      </c>
    </row>
    <row r="140" spans="1:5" x14ac:dyDescent="0.25">
      <c r="A140" s="1" t="s">
        <v>135</v>
      </c>
      <c r="B140" s="8">
        <v>25990</v>
      </c>
      <c r="C140">
        <v>-36</v>
      </c>
      <c r="D140" s="9">
        <f t="shared" si="2"/>
        <v>-1.3851481338976528</v>
      </c>
      <c r="E140">
        <v>5</v>
      </c>
    </row>
    <row r="141" spans="1:5" x14ac:dyDescent="0.25">
      <c r="A141" s="1" t="s">
        <v>136</v>
      </c>
      <c r="B141" s="8">
        <v>79747</v>
      </c>
      <c r="C141">
        <v>-384</v>
      </c>
      <c r="D141" s="9">
        <f t="shared" si="2"/>
        <v>-4.8152281590530057</v>
      </c>
      <c r="E141">
        <v>3</v>
      </c>
    </row>
    <row r="142" spans="1:5" x14ac:dyDescent="0.25">
      <c r="A142" s="1" t="s">
        <v>137</v>
      </c>
      <c r="B142" s="8">
        <v>22905</v>
      </c>
      <c r="C142">
        <v>-36</v>
      </c>
      <c r="D142" s="9">
        <f t="shared" si="2"/>
        <v>-1.5717092337917484</v>
      </c>
      <c r="E142">
        <v>5</v>
      </c>
    </row>
    <row r="143" spans="1:5" x14ac:dyDescent="0.25">
      <c r="A143" s="1" t="s">
        <v>138</v>
      </c>
      <c r="B143" s="8">
        <v>69995</v>
      </c>
      <c r="C143">
        <v>-255</v>
      </c>
      <c r="D143" s="9">
        <f t="shared" si="2"/>
        <v>-3.6431173655261091</v>
      </c>
      <c r="E143">
        <v>3</v>
      </c>
    </row>
    <row r="144" spans="1:5" x14ac:dyDescent="0.25">
      <c r="A144" s="1" t="s">
        <v>139</v>
      </c>
      <c r="B144" s="8">
        <v>55737</v>
      </c>
      <c r="C144">
        <v>-166</v>
      </c>
      <c r="D144" s="9">
        <f t="shared" si="2"/>
        <v>-2.9782729605109712</v>
      </c>
      <c r="E144">
        <v>4</v>
      </c>
    </row>
    <row r="145" spans="1:5" x14ac:dyDescent="0.25">
      <c r="A145" s="1" t="s">
        <v>140</v>
      </c>
      <c r="B145" s="8">
        <v>49489</v>
      </c>
      <c r="C145">
        <v>-48</v>
      </c>
      <c r="D145" s="9">
        <f t="shared" si="2"/>
        <v>-0.96991250580937183</v>
      </c>
      <c r="E145">
        <v>5</v>
      </c>
    </row>
    <row r="146" spans="1:5" x14ac:dyDescent="0.25">
      <c r="A146" s="1" t="s">
        <v>141</v>
      </c>
      <c r="B146" s="8">
        <v>26440</v>
      </c>
      <c r="C146">
        <v>-14</v>
      </c>
      <c r="D146" s="9">
        <f t="shared" si="2"/>
        <v>-0.529500756429652</v>
      </c>
      <c r="E146">
        <v>5</v>
      </c>
    </row>
    <row r="147" spans="1:5" x14ac:dyDescent="0.25">
      <c r="A147" s="1" t="s">
        <v>142</v>
      </c>
      <c r="B147" s="8">
        <v>32806</v>
      </c>
      <c r="C147">
        <v>-98</v>
      </c>
      <c r="D147" s="9">
        <f t="shared" si="2"/>
        <v>-2.98725842833628</v>
      </c>
      <c r="E147">
        <v>4</v>
      </c>
    </row>
    <row r="148" spans="1:5" x14ac:dyDescent="0.25">
      <c r="A148" s="1" t="s">
        <v>143</v>
      </c>
      <c r="B148" s="8">
        <v>35043</v>
      </c>
      <c r="C148">
        <v>-90</v>
      </c>
      <c r="D148" s="9">
        <f t="shared" si="2"/>
        <v>-2.568273264275319</v>
      </c>
      <c r="E148">
        <v>4</v>
      </c>
    </row>
    <row r="149" spans="1:5" x14ac:dyDescent="0.25">
      <c r="A149" s="1" t="s">
        <v>144</v>
      </c>
      <c r="B149" s="8">
        <v>32529</v>
      </c>
      <c r="C149">
        <v>-176</v>
      </c>
      <c r="D149" s="9">
        <f t="shared" si="2"/>
        <v>-5.410556733991208</v>
      </c>
      <c r="E149">
        <v>2</v>
      </c>
    </row>
    <row r="150" spans="1:5" x14ac:dyDescent="0.25">
      <c r="A150" s="1" t="s">
        <v>145</v>
      </c>
      <c r="B150" s="8">
        <v>34173</v>
      </c>
      <c r="C150">
        <v>-30</v>
      </c>
      <c r="D150" s="9">
        <f t="shared" si="2"/>
        <v>-0.87788605039065937</v>
      </c>
      <c r="E150">
        <v>5</v>
      </c>
    </row>
    <row r="151" spans="1:5" x14ac:dyDescent="0.25">
      <c r="A151" s="1" t="s">
        <v>146</v>
      </c>
      <c r="B151" s="8">
        <v>15101</v>
      </c>
      <c r="C151">
        <v>-86</v>
      </c>
      <c r="D151" s="9">
        <f t="shared" si="2"/>
        <v>-5.6949870869478838</v>
      </c>
      <c r="E151">
        <v>2</v>
      </c>
    </row>
    <row r="152" spans="1:5" x14ac:dyDescent="0.25">
      <c r="A152" s="1" t="s">
        <v>147</v>
      </c>
      <c r="B152" s="8">
        <v>73485</v>
      </c>
      <c r="C152">
        <v>141</v>
      </c>
      <c r="D152" s="9">
        <f t="shared" si="2"/>
        <v>1.9187589303939578</v>
      </c>
      <c r="E152">
        <v>7</v>
      </c>
    </row>
    <row r="153" spans="1:5" x14ac:dyDescent="0.25">
      <c r="A153" s="1" t="s">
        <v>148</v>
      </c>
      <c r="B153" s="8">
        <v>21978</v>
      </c>
      <c r="C153">
        <v>-84</v>
      </c>
      <c r="D153" s="9">
        <f t="shared" si="2"/>
        <v>-3.8220038220038219</v>
      </c>
      <c r="E153">
        <v>3</v>
      </c>
    </row>
    <row r="154" spans="1:5" x14ac:dyDescent="0.25">
      <c r="A154" s="1" t="s">
        <v>149</v>
      </c>
      <c r="B154" s="8">
        <v>25570</v>
      </c>
      <c r="C154">
        <v>-120</v>
      </c>
      <c r="D154" s="9">
        <f t="shared" si="2"/>
        <v>-4.6929996089166988</v>
      </c>
      <c r="E154">
        <v>3</v>
      </c>
    </row>
    <row r="155" spans="1:5" x14ac:dyDescent="0.25">
      <c r="A155" s="1" t="s">
        <v>150</v>
      </c>
      <c r="B155" s="8">
        <v>40780</v>
      </c>
      <c r="C155">
        <v>-96</v>
      </c>
      <c r="D155" s="9">
        <f t="shared" si="2"/>
        <v>-2.3540951446787641</v>
      </c>
      <c r="E155">
        <v>4</v>
      </c>
    </row>
    <row r="156" spans="1:5" x14ac:dyDescent="0.25">
      <c r="A156" s="1" t="s">
        <v>151</v>
      </c>
      <c r="B156" s="8">
        <v>24274</v>
      </c>
      <c r="C156">
        <v>29</v>
      </c>
      <c r="D156" s="9">
        <f t="shared" si="2"/>
        <v>1.1946939111806874</v>
      </c>
      <c r="E156">
        <v>6</v>
      </c>
    </row>
    <row r="157" spans="1:5" x14ac:dyDescent="0.25">
      <c r="A157" s="1" t="s">
        <v>152</v>
      </c>
      <c r="B157" s="8">
        <v>21962</v>
      </c>
      <c r="C157">
        <v>-92</v>
      </c>
      <c r="D157" s="9">
        <f t="shared" si="2"/>
        <v>-4.1890538202349514</v>
      </c>
      <c r="E157">
        <v>3</v>
      </c>
    </row>
    <row r="158" spans="1:5" x14ac:dyDescent="0.25">
      <c r="A158" s="1" t="s">
        <v>153</v>
      </c>
      <c r="B158" s="8">
        <v>74502</v>
      </c>
      <c r="C158">
        <v>-369</v>
      </c>
      <c r="D158" s="9">
        <f t="shared" si="2"/>
        <v>-4.9528871708142059</v>
      </c>
      <c r="E158">
        <v>3</v>
      </c>
    </row>
    <row r="159" spans="1:5" x14ac:dyDescent="0.25">
      <c r="A159" s="1" t="s">
        <v>154</v>
      </c>
      <c r="B159" s="8">
        <v>23389</v>
      </c>
      <c r="C159">
        <v>-39</v>
      </c>
      <c r="D159" s="9">
        <f t="shared" si="2"/>
        <v>-1.6674505109239386</v>
      </c>
      <c r="E159">
        <v>5</v>
      </c>
    </row>
    <row r="160" spans="1:5" x14ac:dyDescent="0.25">
      <c r="A160" s="1" t="s">
        <v>155</v>
      </c>
      <c r="B160" s="8">
        <v>45001</v>
      </c>
      <c r="C160">
        <v>-139</v>
      </c>
      <c r="D160" s="9">
        <f t="shared" si="2"/>
        <v>-3.0888202484389233</v>
      </c>
      <c r="E160">
        <v>4</v>
      </c>
    </row>
    <row r="161" spans="1:5" x14ac:dyDescent="0.25">
      <c r="A161" s="1" t="s">
        <v>156</v>
      </c>
      <c r="B161" s="8">
        <v>17166</v>
      </c>
      <c r="C161">
        <v>-9</v>
      </c>
      <c r="D161" s="9">
        <f t="shared" si="2"/>
        <v>-0.52429220552254463</v>
      </c>
      <c r="E161">
        <v>5</v>
      </c>
    </row>
    <row r="162" spans="1:5" x14ac:dyDescent="0.25">
      <c r="A162" s="1" t="s">
        <v>157</v>
      </c>
      <c r="B162" s="8">
        <v>24038</v>
      </c>
      <c r="C162">
        <v>-154</v>
      </c>
      <c r="D162" s="9">
        <f t="shared" si="2"/>
        <v>-6.4065230052417004</v>
      </c>
      <c r="E162">
        <v>2</v>
      </c>
    </row>
    <row r="163" spans="1:5" x14ac:dyDescent="0.25">
      <c r="A163" s="1" t="s">
        <v>158</v>
      </c>
      <c r="B163" s="8">
        <v>19571</v>
      </c>
      <c r="C163">
        <v>-82</v>
      </c>
      <c r="D163" s="9">
        <f t="shared" si="2"/>
        <v>-4.1898727709365895</v>
      </c>
      <c r="E163">
        <v>3</v>
      </c>
    </row>
    <row r="164" spans="1:5" x14ac:dyDescent="0.25">
      <c r="A164" s="1" t="s">
        <v>159</v>
      </c>
      <c r="B164" s="8">
        <v>31305</v>
      </c>
      <c r="C164">
        <v>-90</v>
      </c>
      <c r="D164" s="9">
        <f t="shared" si="2"/>
        <v>-2.8749401054144705</v>
      </c>
      <c r="E164">
        <v>4</v>
      </c>
    </row>
    <row r="165" spans="1:5" x14ac:dyDescent="0.25">
      <c r="A165" s="1" t="s">
        <v>160</v>
      </c>
      <c r="B165" s="8">
        <v>71102</v>
      </c>
      <c r="C165">
        <v>158</v>
      </c>
      <c r="D165" s="9">
        <f t="shared" si="2"/>
        <v>2.222159714213384</v>
      </c>
      <c r="E165">
        <v>7</v>
      </c>
    </row>
    <row r="166" spans="1:5" x14ac:dyDescent="0.25">
      <c r="A166" s="1" t="s">
        <v>161</v>
      </c>
      <c r="B166" s="8">
        <v>24087</v>
      </c>
      <c r="C166">
        <v>-61</v>
      </c>
      <c r="D166" s="9">
        <f t="shared" si="2"/>
        <v>-2.5324864034541457</v>
      </c>
      <c r="E166">
        <v>4</v>
      </c>
    </row>
    <row r="167" spans="1:5" x14ac:dyDescent="0.25">
      <c r="A167" s="1" t="s">
        <v>162</v>
      </c>
      <c r="B167" s="8">
        <v>68513</v>
      </c>
      <c r="C167">
        <v>-248</v>
      </c>
      <c r="D167" s="9">
        <f t="shared" si="2"/>
        <v>-3.6197509961613124</v>
      </c>
      <c r="E167">
        <v>3</v>
      </c>
    </row>
    <row r="168" spans="1:5" x14ac:dyDescent="0.25">
      <c r="A168" s="1" t="s">
        <v>163</v>
      </c>
      <c r="B168" s="8">
        <v>80489</v>
      </c>
      <c r="C168">
        <v>-299</v>
      </c>
      <c r="D168" s="9">
        <f t="shared" si="2"/>
        <v>-3.7147933257960717</v>
      </c>
      <c r="E168">
        <v>3</v>
      </c>
    </row>
    <row r="169" spans="1:5" x14ac:dyDescent="0.25">
      <c r="A169" s="1" t="s">
        <v>164</v>
      </c>
      <c r="B169" s="8">
        <v>37223</v>
      </c>
      <c r="C169">
        <v>-49</v>
      </c>
      <c r="D169" s="9">
        <f t="shared" si="2"/>
        <v>-1.3163904037826075</v>
      </c>
      <c r="E169">
        <v>5</v>
      </c>
    </row>
    <row r="170" spans="1:5" x14ac:dyDescent="0.25">
      <c r="A170" s="1" t="s">
        <v>165</v>
      </c>
      <c r="B170" s="8">
        <v>20274</v>
      </c>
      <c r="C170">
        <v>-45</v>
      </c>
      <c r="D170" s="9">
        <f t="shared" si="2"/>
        <v>-2.2195915951464933</v>
      </c>
      <c r="E170">
        <v>4</v>
      </c>
    </row>
    <row r="171" spans="1:5" x14ac:dyDescent="0.25">
      <c r="A171" s="1" t="s">
        <v>166</v>
      </c>
      <c r="B171" s="8">
        <v>12946</v>
      </c>
      <c r="C171">
        <v>-34</v>
      </c>
      <c r="D171" s="9">
        <f t="shared" si="2"/>
        <v>-2.626293835933879</v>
      </c>
      <c r="E171">
        <v>4</v>
      </c>
    </row>
    <row r="172" spans="1:5" x14ac:dyDescent="0.25">
      <c r="A172" s="1" t="s">
        <v>167</v>
      </c>
      <c r="B172" s="8">
        <v>106322</v>
      </c>
      <c r="C172">
        <v>-370</v>
      </c>
      <c r="D172" s="9">
        <f t="shared" si="2"/>
        <v>-3.4799947329809449</v>
      </c>
      <c r="E172">
        <v>4</v>
      </c>
    </row>
    <row r="173" spans="1:5" x14ac:dyDescent="0.25">
      <c r="A173" s="1" t="s">
        <v>168</v>
      </c>
      <c r="B173" s="8">
        <v>31895</v>
      </c>
      <c r="C173">
        <v>-18</v>
      </c>
      <c r="D173" s="9">
        <f t="shared" si="2"/>
        <v>-0.56435177927574853</v>
      </c>
      <c r="E173">
        <v>5</v>
      </c>
    </row>
    <row r="174" spans="1:5" x14ac:dyDescent="0.25">
      <c r="A174" s="1" t="s">
        <v>169</v>
      </c>
      <c r="B174" s="8">
        <v>19349</v>
      </c>
      <c r="C174">
        <v>-14</v>
      </c>
      <c r="D174" s="9">
        <f t="shared" si="2"/>
        <v>-0.72355160473409474</v>
      </c>
      <c r="E174">
        <v>5</v>
      </c>
    </row>
    <row r="175" spans="1:5" x14ac:dyDescent="0.25">
      <c r="A175" s="1" t="s">
        <v>170</v>
      </c>
      <c r="B175" s="8">
        <v>63046</v>
      </c>
      <c r="C175">
        <v>-217</v>
      </c>
      <c r="D175" s="9">
        <f t="shared" si="2"/>
        <v>-3.4419312882657107</v>
      </c>
      <c r="E175">
        <v>4</v>
      </c>
    </row>
    <row r="176" spans="1:5" x14ac:dyDescent="0.25">
      <c r="A176" s="1" t="s">
        <v>171</v>
      </c>
      <c r="B176" s="8">
        <v>74004</v>
      </c>
      <c r="C176">
        <v>-113</v>
      </c>
      <c r="D176" s="9">
        <f t="shared" si="2"/>
        <v>-1.5269444894870547</v>
      </c>
      <c r="E176">
        <v>5</v>
      </c>
    </row>
    <row r="177" spans="1:5" x14ac:dyDescent="0.25">
      <c r="A177" s="1" t="s">
        <v>172</v>
      </c>
      <c r="B177" s="8">
        <v>24669</v>
      </c>
      <c r="C177">
        <v>-88</v>
      </c>
      <c r="D177" s="9">
        <f t="shared" si="2"/>
        <v>-3.5672301268798896</v>
      </c>
      <c r="E177">
        <v>4</v>
      </c>
    </row>
    <row r="178" spans="1:5" x14ac:dyDescent="0.25">
      <c r="A178" s="1" t="s">
        <v>173</v>
      </c>
      <c r="B178" s="8">
        <v>54487</v>
      </c>
      <c r="C178">
        <v>-216</v>
      </c>
      <c r="D178" s="9">
        <f t="shared" si="2"/>
        <v>-3.9642483528181036</v>
      </c>
      <c r="E178">
        <v>3</v>
      </c>
    </row>
    <row r="179" spans="1:5" x14ac:dyDescent="0.25">
      <c r="A179" s="1" t="s">
        <v>174</v>
      </c>
      <c r="B179" s="8">
        <v>32963</v>
      </c>
      <c r="C179">
        <v>-7</v>
      </c>
      <c r="D179" s="9">
        <f t="shared" si="2"/>
        <v>-0.21235931195582927</v>
      </c>
      <c r="E179">
        <v>6</v>
      </c>
    </row>
    <row r="180" spans="1:5" x14ac:dyDescent="0.25">
      <c r="A180" s="1" t="s">
        <v>175</v>
      </c>
      <c r="B180" s="8">
        <v>14093</v>
      </c>
      <c r="C180">
        <v>-3</v>
      </c>
      <c r="D180" s="9">
        <f t="shared" si="2"/>
        <v>-0.21287163840204357</v>
      </c>
      <c r="E180">
        <v>6</v>
      </c>
    </row>
    <row r="181" spans="1:5" x14ac:dyDescent="0.25">
      <c r="A181" s="1" t="s">
        <v>176</v>
      </c>
      <c r="B181" s="8">
        <v>89670</v>
      </c>
      <c r="C181">
        <v>-332</v>
      </c>
      <c r="D181" s="9">
        <f t="shared" si="2"/>
        <v>-3.7024645923943349</v>
      </c>
      <c r="E181">
        <v>3</v>
      </c>
    </row>
    <row r="182" spans="1:5" x14ac:dyDescent="0.25">
      <c r="A182" s="1" t="s">
        <v>177</v>
      </c>
      <c r="B182" s="8">
        <v>51960</v>
      </c>
      <c r="C182">
        <v>-151</v>
      </c>
      <c r="D182" s="9">
        <f t="shared" si="2"/>
        <v>-2.9060816012317168</v>
      </c>
      <c r="E182">
        <v>4</v>
      </c>
    </row>
    <row r="183" spans="1:5" x14ac:dyDescent="0.25">
      <c r="A183" s="1" t="s">
        <v>178</v>
      </c>
      <c r="B183" s="8">
        <v>22356</v>
      </c>
      <c r="C183">
        <v>-21</v>
      </c>
      <c r="D183" s="9">
        <f t="shared" si="2"/>
        <v>-0.93934514224369303</v>
      </c>
      <c r="E183">
        <v>5</v>
      </c>
    </row>
    <row r="184" spans="1:5" x14ac:dyDescent="0.25">
      <c r="A184" s="1" t="s">
        <v>179</v>
      </c>
      <c r="B184" s="8">
        <v>118651</v>
      </c>
      <c r="C184">
        <v>-314</v>
      </c>
      <c r="D184" s="9">
        <f t="shared" si="2"/>
        <v>-2.6464168022182704</v>
      </c>
      <c r="E184">
        <v>4</v>
      </c>
    </row>
    <row r="185" spans="1:5" x14ac:dyDescent="0.25">
      <c r="A185" s="1" t="s">
        <v>180</v>
      </c>
      <c r="B185" s="8">
        <v>26511</v>
      </c>
      <c r="C185">
        <v>-54</v>
      </c>
      <c r="D185" s="9">
        <f t="shared" si="2"/>
        <v>-2.0368903474029647</v>
      </c>
      <c r="E185">
        <v>4</v>
      </c>
    </row>
    <row r="186" spans="1:5" x14ac:dyDescent="0.25">
      <c r="A186" s="1" t="s">
        <v>181</v>
      </c>
      <c r="B186" s="8">
        <v>23053</v>
      </c>
      <c r="C186">
        <v>-44</v>
      </c>
      <c r="D186" s="9">
        <f t="shared" si="2"/>
        <v>-1.9086452956231292</v>
      </c>
      <c r="E186">
        <v>5</v>
      </c>
    </row>
    <row r="187" spans="1:5" x14ac:dyDescent="0.25">
      <c r="A187" s="1" t="s">
        <v>182</v>
      </c>
      <c r="B187" s="8">
        <v>41727</v>
      </c>
      <c r="C187">
        <v>-40</v>
      </c>
      <c r="D187" s="9">
        <f t="shared" si="2"/>
        <v>-0.95861192992546795</v>
      </c>
      <c r="E187">
        <v>5</v>
      </c>
    </row>
    <row r="188" spans="1:5" x14ac:dyDescent="0.25">
      <c r="A188" s="1" t="s">
        <v>183</v>
      </c>
      <c r="B188" s="8">
        <v>19789</v>
      </c>
      <c r="C188">
        <v>-41</v>
      </c>
      <c r="D188" s="9">
        <f t="shared" si="2"/>
        <v>-2.0718581029865075</v>
      </c>
      <c r="E188">
        <v>4</v>
      </c>
    </row>
    <row r="189" spans="1:5" x14ac:dyDescent="0.25">
      <c r="A189" s="1" t="s">
        <v>184</v>
      </c>
      <c r="B189" s="8">
        <v>36428</v>
      </c>
      <c r="C189">
        <v>9</v>
      </c>
      <c r="D189" s="9">
        <f t="shared" si="2"/>
        <v>0.24706269902272976</v>
      </c>
      <c r="E189">
        <v>6</v>
      </c>
    </row>
    <row r="190" spans="1:5" x14ac:dyDescent="0.25">
      <c r="A190" s="1" t="s">
        <v>185</v>
      </c>
      <c r="B190" s="8">
        <v>37498</v>
      </c>
      <c r="C190">
        <v>-164</v>
      </c>
      <c r="D190" s="9">
        <f t="shared" si="2"/>
        <v>-4.3735665902181449</v>
      </c>
      <c r="E190">
        <v>3</v>
      </c>
    </row>
    <row r="191" spans="1:5" x14ac:dyDescent="0.25">
      <c r="A191" s="1" t="s">
        <v>186</v>
      </c>
      <c r="B191" s="8">
        <v>17472</v>
      </c>
      <c r="C191">
        <v>-71</v>
      </c>
      <c r="D191" s="9">
        <f t="shared" si="2"/>
        <v>-4.0636446886446889</v>
      </c>
      <c r="E191">
        <v>3</v>
      </c>
    </row>
    <row r="192" spans="1:5" x14ac:dyDescent="0.25">
      <c r="A192" s="1" t="s">
        <v>187</v>
      </c>
      <c r="B192" s="8">
        <v>13237</v>
      </c>
      <c r="C192">
        <v>-63</v>
      </c>
      <c r="D192" s="9">
        <f t="shared" si="2"/>
        <v>-4.7593865679534639</v>
      </c>
      <c r="E192">
        <v>3</v>
      </c>
    </row>
    <row r="193" spans="1:5" x14ac:dyDescent="0.25">
      <c r="A193" s="1" t="s">
        <v>188</v>
      </c>
      <c r="B193" s="8">
        <v>17212</v>
      </c>
      <c r="C193">
        <v>16</v>
      </c>
      <c r="D193" s="9">
        <f t="shared" si="2"/>
        <v>0.92958401115500811</v>
      </c>
      <c r="E193">
        <v>6</v>
      </c>
    </row>
    <row r="194" spans="1:5" x14ac:dyDescent="0.25">
      <c r="A194" s="1" t="s">
        <v>189</v>
      </c>
      <c r="B194" s="8">
        <v>25947</v>
      </c>
      <c r="C194">
        <v>-101</v>
      </c>
      <c r="D194" s="9">
        <f t="shared" si="2"/>
        <v>-3.8925501984815201</v>
      </c>
      <c r="E194">
        <v>3</v>
      </c>
    </row>
    <row r="195" spans="1:5" x14ac:dyDescent="0.25">
      <c r="A195" s="1" t="s">
        <v>190</v>
      </c>
      <c r="B195" s="8">
        <v>11927</v>
      </c>
      <c r="C195">
        <v>-26</v>
      </c>
      <c r="D195" s="9">
        <f t="shared" ref="D195:D208" si="3">(C195/B195)*1000</f>
        <v>-2.1799278946927139</v>
      </c>
      <c r="E195">
        <v>4</v>
      </c>
    </row>
    <row r="196" spans="1:5" x14ac:dyDescent="0.25">
      <c r="A196" s="1" t="s">
        <v>191</v>
      </c>
      <c r="B196" s="8">
        <v>12460</v>
      </c>
      <c r="C196">
        <v>-92</v>
      </c>
      <c r="D196" s="9">
        <f t="shared" si="3"/>
        <v>-7.3836276083467096</v>
      </c>
      <c r="E196">
        <v>1</v>
      </c>
    </row>
    <row r="197" spans="1:5" x14ac:dyDescent="0.25">
      <c r="A197" s="1" t="s">
        <v>192</v>
      </c>
      <c r="B197" s="8">
        <v>27483</v>
      </c>
      <c r="C197">
        <v>-71</v>
      </c>
      <c r="D197" s="9">
        <f t="shared" si="3"/>
        <v>-2.5834152021249501</v>
      </c>
      <c r="E197">
        <v>4</v>
      </c>
    </row>
    <row r="198" spans="1:5" x14ac:dyDescent="0.25">
      <c r="A198" s="1" t="s">
        <v>193</v>
      </c>
      <c r="B198" s="8">
        <v>65126</v>
      </c>
      <c r="C198">
        <v>-289</v>
      </c>
      <c r="D198" s="9">
        <f t="shared" si="3"/>
        <v>-4.4375518226207662</v>
      </c>
      <c r="E198">
        <v>3</v>
      </c>
    </row>
    <row r="199" spans="1:5" x14ac:dyDescent="0.25">
      <c r="A199" s="1" t="s">
        <v>194</v>
      </c>
      <c r="B199" s="8">
        <v>32482</v>
      </c>
      <c r="C199">
        <v>-61</v>
      </c>
      <c r="D199" s="9">
        <f t="shared" si="3"/>
        <v>-1.8779631796071672</v>
      </c>
      <c r="E199">
        <v>5</v>
      </c>
    </row>
    <row r="200" spans="1:5" x14ac:dyDescent="0.25">
      <c r="A200" s="1" t="s">
        <v>195</v>
      </c>
      <c r="B200" s="8">
        <v>52271</v>
      </c>
      <c r="C200">
        <v>-104</v>
      </c>
      <c r="D200" s="9">
        <f t="shared" si="3"/>
        <v>-1.9896309617187351</v>
      </c>
      <c r="E200">
        <v>4</v>
      </c>
    </row>
    <row r="201" spans="1:5" x14ac:dyDescent="0.25">
      <c r="A201" s="1" t="s">
        <v>196</v>
      </c>
      <c r="B201" s="8">
        <v>33051</v>
      </c>
      <c r="C201">
        <v>-11</v>
      </c>
      <c r="D201" s="9">
        <f t="shared" si="3"/>
        <v>-0.33281897673292793</v>
      </c>
      <c r="E201">
        <v>5</v>
      </c>
    </row>
    <row r="202" spans="1:5" x14ac:dyDescent="0.25">
      <c r="A202" s="1" t="s">
        <v>197</v>
      </c>
      <c r="B202" s="8">
        <v>98963</v>
      </c>
      <c r="C202">
        <v>-309</v>
      </c>
      <c r="D202" s="9">
        <f t="shared" si="3"/>
        <v>-3.1223790709659167</v>
      </c>
      <c r="E202">
        <v>4</v>
      </c>
    </row>
    <row r="203" spans="1:5" x14ac:dyDescent="0.25">
      <c r="A203" s="1" t="s">
        <v>198</v>
      </c>
      <c r="B203" s="8">
        <v>92046</v>
      </c>
      <c r="C203">
        <v>-82</v>
      </c>
      <c r="D203" s="9">
        <f t="shared" si="3"/>
        <v>-0.89085891836690345</v>
      </c>
      <c r="E203">
        <v>5</v>
      </c>
    </row>
    <row r="204" spans="1:5" x14ac:dyDescent="0.25">
      <c r="A204" s="1" t="s">
        <v>199</v>
      </c>
      <c r="B204" s="8">
        <v>29462</v>
      </c>
      <c r="C204">
        <v>69</v>
      </c>
      <c r="D204" s="9">
        <f t="shared" si="3"/>
        <v>2.3419998642318918</v>
      </c>
      <c r="E204">
        <v>7</v>
      </c>
    </row>
    <row r="205" spans="1:5" x14ac:dyDescent="0.25">
      <c r="A205" s="1" t="s">
        <v>200</v>
      </c>
      <c r="B205" s="8">
        <v>27248</v>
      </c>
      <c r="C205">
        <v>-97</v>
      </c>
      <c r="D205" s="9">
        <f t="shared" si="3"/>
        <v>-3.5598943041691133</v>
      </c>
      <c r="E205">
        <v>4</v>
      </c>
    </row>
    <row r="206" spans="1:5" x14ac:dyDescent="0.25">
      <c r="A206" s="1" t="s">
        <v>201</v>
      </c>
      <c r="B206" s="8">
        <v>42482</v>
      </c>
      <c r="C206">
        <v>-71</v>
      </c>
      <c r="D206" s="9">
        <f t="shared" si="3"/>
        <v>-1.6712960783390611</v>
      </c>
      <c r="E206">
        <v>5</v>
      </c>
    </row>
    <row r="207" spans="1:5" x14ac:dyDescent="0.25">
      <c r="A207" s="1" t="s">
        <v>202</v>
      </c>
      <c r="B207" s="8">
        <v>12161</v>
      </c>
      <c r="C207">
        <v>-18</v>
      </c>
      <c r="D207" s="9">
        <f t="shared" si="3"/>
        <v>-1.4801414357371925</v>
      </c>
      <c r="E207">
        <v>5</v>
      </c>
    </row>
    <row r="208" spans="1:5" x14ac:dyDescent="0.25">
      <c r="A208" s="1" t="s">
        <v>203</v>
      </c>
      <c r="B208" s="8">
        <v>33903</v>
      </c>
      <c r="C208">
        <v>9</v>
      </c>
      <c r="D208" s="9">
        <f t="shared" si="3"/>
        <v>0.26546323334218214</v>
      </c>
      <c r="E208">
        <v>6</v>
      </c>
    </row>
  </sheetData>
  <phoneticPr fontId="7" type="noConversion"/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8"/>
  <sheetViews>
    <sheetView workbookViewId="0">
      <selection activeCell="F6" sqref="F6"/>
    </sheetView>
  </sheetViews>
  <sheetFormatPr defaultRowHeight="15" x14ac:dyDescent="0.25"/>
  <cols>
    <col min="1" max="1" width="31.7109375" bestFit="1" customWidth="1"/>
    <col min="2" max="2" width="28.85546875" bestFit="1" customWidth="1"/>
    <col min="3" max="3" width="32.85546875" bestFit="1" customWidth="1"/>
    <col min="4" max="4" width="49" bestFit="1" customWidth="1"/>
  </cols>
  <sheetData>
    <row r="1" spans="1:5" x14ac:dyDescent="0.25">
      <c r="A1" s="3" t="s">
        <v>228</v>
      </c>
    </row>
    <row r="2" spans="1:5" x14ac:dyDescent="0.25">
      <c r="A2" t="s">
        <v>219</v>
      </c>
      <c r="B2" t="s">
        <v>229</v>
      </c>
      <c r="C2" t="s">
        <v>233</v>
      </c>
      <c r="D2" t="s">
        <v>234</v>
      </c>
      <c r="E2" t="s">
        <v>253</v>
      </c>
    </row>
    <row r="3" spans="1:5" x14ac:dyDescent="0.25">
      <c r="A3" s="1" t="s">
        <v>0</v>
      </c>
      <c r="B3" s="8">
        <v>17611</v>
      </c>
      <c r="C3">
        <v>-22</v>
      </c>
      <c r="D3" s="9">
        <f t="shared" ref="D3:D66" si="0">(C3/B3)*1000</f>
        <v>-1.2492192379762648</v>
      </c>
      <c r="E3">
        <v>4</v>
      </c>
    </row>
    <row r="4" spans="1:5" x14ac:dyDescent="0.25">
      <c r="A4" s="1" t="s">
        <v>1</v>
      </c>
      <c r="B4" s="8">
        <v>61335</v>
      </c>
      <c r="C4">
        <v>459</v>
      </c>
      <c r="D4" s="9">
        <f t="shared" si="0"/>
        <v>7.4834922964049886</v>
      </c>
      <c r="E4">
        <v>5</v>
      </c>
    </row>
    <row r="5" spans="1:5" x14ac:dyDescent="0.25">
      <c r="A5" s="1" t="s">
        <v>2</v>
      </c>
      <c r="B5" s="8">
        <v>66087</v>
      </c>
      <c r="C5">
        <v>1058</v>
      </c>
      <c r="D5" s="9">
        <f t="shared" si="0"/>
        <v>16.009199993947373</v>
      </c>
      <c r="E5">
        <v>7</v>
      </c>
    </row>
    <row r="6" spans="1:5" x14ac:dyDescent="0.25">
      <c r="A6" s="1" t="s">
        <v>3</v>
      </c>
      <c r="B6" s="8">
        <v>22508</v>
      </c>
      <c r="C6">
        <v>-62</v>
      </c>
      <c r="D6" s="9">
        <f t="shared" si="0"/>
        <v>-2.7545761507019724</v>
      </c>
      <c r="E6">
        <v>4</v>
      </c>
    </row>
    <row r="7" spans="1:5" x14ac:dyDescent="0.25">
      <c r="A7" s="1" t="s">
        <v>4</v>
      </c>
      <c r="B7" s="8">
        <v>25650</v>
      </c>
      <c r="C7">
        <v>65</v>
      </c>
      <c r="D7" s="9">
        <f t="shared" si="0"/>
        <v>2.53411306042885</v>
      </c>
      <c r="E7">
        <v>5</v>
      </c>
    </row>
    <row r="8" spans="1:5" x14ac:dyDescent="0.25">
      <c r="A8" s="1" t="s">
        <v>5</v>
      </c>
      <c r="B8" s="8">
        <v>57045</v>
      </c>
      <c r="C8">
        <v>58</v>
      </c>
      <c r="D8" s="9">
        <f t="shared" si="0"/>
        <v>1.0167411692523447</v>
      </c>
      <c r="E8">
        <v>4</v>
      </c>
    </row>
    <row r="9" spans="1:5" x14ac:dyDescent="0.25">
      <c r="A9" s="1" t="s">
        <v>6</v>
      </c>
      <c r="B9" s="8">
        <v>13604</v>
      </c>
      <c r="C9">
        <v>-8</v>
      </c>
      <c r="D9" s="9">
        <f t="shared" si="0"/>
        <v>-0.58806233460746837</v>
      </c>
      <c r="E9">
        <v>4</v>
      </c>
    </row>
    <row r="10" spans="1:5" x14ac:dyDescent="0.25">
      <c r="A10" s="1" t="s">
        <v>7</v>
      </c>
      <c r="B10" s="8">
        <v>12234</v>
      </c>
      <c r="C10">
        <v>99</v>
      </c>
      <c r="D10" s="9">
        <f t="shared" si="0"/>
        <v>8.0922020598332516</v>
      </c>
      <c r="E10">
        <v>5</v>
      </c>
    </row>
    <row r="11" spans="1:5" x14ac:dyDescent="0.25">
      <c r="A11" s="1" t="s">
        <v>8</v>
      </c>
      <c r="B11" s="8">
        <v>33178</v>
      </c>
      <c r="C11">
        <v>-30</v>
      </c>
      <c r="D11" s="9">
        <f t="shared" si="0"/>
        <v>-0.90421363554162393</v>
      </c>
      <c r="E11">
        <v>4</v>
      </c>
    </row>
    <row r="12" spans="1:5" x14ac:dyDescent="0.25">
      <c r="A12" s="1" t="s">
        <v>9</v>
      </c>
      <c r="B12" s="8">
        <v>52059</v>
      </c>
      <c r="C12">
        <v>239</v>
      </c>
      <c r="D12" s="9">
        <f t="shared" si="0"/>
        <v>4.5909448894523521</v>
      </c>
      <c r="E12">
        <v>5</v>
      </c>
    </row>
    <row r="13" spans="1:5" x14ac:dyDescent="0.25">
      <c r="A13" s="2" t="s">
        <v>204</v>
      </c>
      <c r="B13" s="8">
        <v>115454</v>
      </c>
      <c r="C13">
        <v>1823</v>
      </c>
      <c r="D13" s="9">
        <f t="shared" si="0"/>
        <v>15.789838377189183</v>
      </c>
      <c r="E13">
        <v>7</v>
      </c>
    </row>
    <row r="14" spans="1:5" x14ac:dyDescent="0.25">
      <c r="A14" s="1" t="s">
        <v>10</v>
      </c>
      <c r="B14" s="8">
        <v>382405</v>
      </c>
      <c r="C14">
        <v>1210</v>
      </c>
      <c r="D14" s="9">
        <f t="shared" si="0"/>
        <v>3.1641845687164132</v>
      </c>
      <c r="E14">
        <v>5</v>
      </c>
    </row>
    <row r="15" spans="1:5" x14ac:dyDescent="0.25">
      <c r="A15" s="1" t="s">
        <v>11</v>
      </c>
      <c r="B15" s="8">
        <v>15797</v>
      </c>
      <c r="C15">
        <v>-37</v>
      </c>
      <c r="D15" s="9">
        <f t="shared" si="0"/>
        <v>-2.3422168766221438</v>
      </c>
      <c r="E15">
        <v>4</v>
      </c>
    </row>
    <row r="16" spans="1:5" x14ac:dyDescent="0.25">
      <c r="A16" s="1" t="s">
        <v>12</v>
      </c>
      <c r="B16" s="8">
        <v>36078</v>
      </c>
      <c r="C16">
        <v>-155</v>
      </c>
      <c r="D16" s="9">
        <f t="shared" si="0"/>
        <v>-4.2962470203448087</v>
      </c>
      <c r="E16">
        <v>4</v>
      </c>
    </row>
    <row r="17" spans="1:5" x14ac:dyDescent="0.25">
      <c r="A17" s="1" t="s">
        <v>13</v>
      </c>
      <c r="B17" s="8">
        <v>59604</v>
      </c>
      <c r="C17">
        <v>66</v>
      </c>
      <c r="D17" s="9">
        <f t="shared" si="0"/>
        <v>1.107308234346688</v>
      </c>
      <c r="E17">
        <v>4</v>
      </c>
    </row>
    <row r="18" spans="1:5" x14ac:dyDescent="0.25">
      <c r="A18" s="1" t="s">
        <v>14</v>
      </c>
      <c r="B18" s="8">
        <v>16190</v>
      </c>
      <c r="C18">
        <v>87</v>
      </c>
      <c r="D18" s="9">
        <f t="shared" si="0"/>
        <v>5.3736874613959236</v>
      </c>
      <c r="E18">
        <v>5</v>
      </c>
    </row>
    <row r="19" spans="1:5" x14ac:dyDescent="0.25">
      <c r="A19" s="1" t="s">
        <v>15</v>
      </c>
      <c r="B19" s="8">
        <v>19665</v>
      </c>
      <c r="C19">
        <v>-25</v>
      </c>
      <c r="D19" s="9">
        <f t="shared" si="0"/>
        <v>-1.2712941774726674</v>
      </c>
      <c r="E19">
        <v>4</v>
      </c>
    </row>
    <row r="20" spans="1:5" x14ac:dyDescent="0.25">
      <c r="A20" s="1" t="s">
        <v>16</v>
      </c>
      <c r="B20" s="8">
        <v>15225</v>
      </c>
      <c r="C20">
        <v>7</v>
      </c>
      <c r="D20" s="9">
        <f t="shared" si="0"/>
        <v>0.45977011494252873</v>
      </c>
      <c r="E20">
        <v>4</v>
      </c>
    </row>
    <row r="21" spans="1:5" x14ac:dyDescent="0.25">
      <c r="A21" s="1" t="s">
        <v>17</v>
      </c>
      <c r="B21" s="8">
        <v>25862</v>
      </c>
      <c r="C21">
        <v>226</v>
      </c>
      <c r="D21" s="9">
        <f t="shared" si="0"/>
        <v>8.7386899698399194</v>
      </c>
      <c r="E21">
        <v>5</v>
      </c>
    </row>
    <row r="22" spans="1:5" x14ac:dyDescent="0.25">
      <c r="A22" s="1" t="s">
        <v>18</v>
      </c>
      <c r="B22" s="8">
        <v>152285</v>
      </c>
      <c r="C22">
        <v>2445</v>
      </c>
      <c r="D22" s="9">
        <f t="shared" si="0"/>
        <v>16.055422398791737</v>
      </c>
      <c r="E22">
        <v>7</v>
      </c>
    </row>
    <row r="23" spans="1:5" x14ac:dyDescent="0.25">
      <c r="A23" s="1" t="s">
        <v>19</v>
      </c>
      <c r="B23" s="8">
        <v>76704</v>
      </c>
      <c r="C23">
        <v>-205</v>
      </c>
      <c r="D23" s="9">
        <f t="shared" si="0"/>
        <v>-2.6726115978306213</v>
      </c>
      <c r="E23">
        <v>4</v>
      </c>
    </row>
    <row r="24" spans="1:5" x14ac:dyDescent="0.25">
      <c r="A24" s="1" t="s">
        <v>20</v>
      </c>
      <c r="B24" s="8">
        <v>17853</v>
      </c>
      <c r="C24">
        <v>-80</v>
      </c>
      <c r="D24" s="9">
        <f t="shared" si="0"/>
        <v>-4.4810396011874758</v>
      </c>
      <c r="E24">
        <v>4</v>
      </c>
    </row>
    <row r="25" spans="1:5" x14ac:dyDescent="0.25">
      <c r="A25" s="1" t="s">
        <v>21</v>
      </c>
      <c r="B25" s="8">
        <v>163160</v>
      </c>
      <c r="C25">
        <v>492</v>
      </c>
      <c r="D25" s="9">
        <f t="shared" si="0"/>
        <v>3.0154449620004904</v>
      </c>
      <c r="E25">
        <v>5</v>
      </c>
    </row>
    <row r="26" spans="1:5" x14ac:dyDescent="0.25">
      <c r="A26" s="1" t="s">
        <v>22</v>
      </c>
      <c r="B26" s="8">
        <v>19528</v>
      </c>
      <c r="C26">
        <v>271</v>
      </c>
      <c r="D26" s="9">
        <f t="shared" si="0"/>
        <v>13.877509217533797</v>
      </c>
      <c r="E26">
        <v>6</v>
      </c>
    </row>
    <row r="27" spans="1:5" x14ac:dyDescent="0.25">
      <c r="A27" s="1" t="s">
        <v>23</v>
      </c>
      <c r="B27" s="8">
        <v>41447</v>
      </c>
      <c r="C27">
        <v>-181</v>
      </c>
      <c r="D27" s="9">
        <f t="shared" si="0"/>
        <v>-4.3670229449658597</v>
      </c>
      <c r="E27">
        <v>4</v>
      </c>
    </row>
    <row r="28" spans="1:5" x14ac:dyDescent="0.25">
      <c r="A28" s="1" t="s">
        <v>24</v>
      </c>
      <c r="B28" s="8">
        <v>25478</v>
      </c>
      <c r="C28">
        <v>-79</v>
      </c>
      <c r="D28" s="9">
        <f t="shared" si="0"/>
        <v>-3.1007143417850695</v>
      </c>
      <c r="E28">
        <v>4</v>
      </c>
    </row>
    <row r="29" spans="1:5" x14ac:dyDescent="0.25">
      <c r="A29" s="1" t="s">
        <v>25</v>
      </c>
      <c r="B29" s="8">
        <v>18672</v>
      </c>
      <c r="C29">
        <v>-37</v>
      </c>
      <c r="D29" s="9">
        <f t="shared" si="0"/>
        <v>-1.9815766923736078</v>
      </c>
      <c r="E29">
        <v>4</v>
      </c>
    </row>
    <row r="30" spans="1:5" x14ac:dyDescent="0.25">
      <c r="A30" s="1" t="s">
        <v>26</v>
      </c>
      <c r="B30" s="8">
        <v>76131</v>
      </c>
      <c r="C30">
        <v>-410</v>
      </c>
      <c r="D30" s="9">
        <f t="shared" si="0"/>
        <v>-5.3854540200443974</v>
      </c>
      <c r="E30">
        <v>3</v>
      </c>
    </row>
    <row r="31" spans="1:5" x14ac:dyDescent="0.25">
      <c r="A31" s="1" t="s">
        <v>27</v>
      </c>
      <c r="B31" s="8">
        <v>20128</v>
      </c>
      <c r="C31">
        <v>-36</v>
      </c>
      <c r="D31" s="9">
        <f t="shared" si="0"/>
        <v>-1.7885532591414945</v>
      </c>
      <c r="E31">
        <v>4</v>
      </c>
    </row>
    <row r="32" spans="1:5" x14ac:dyDescent="0.25">
      <c r="A32" s="1" t="s">
        <v>28</v>
      </c>
      <c r="B32" s="8">
        <v>23263</v>
      </c>
      <c r="C32">
        <v>186</v>
      </c>
      <c r="D32" s="9">
        <f t="shared" si="0"/>
        <v>7.9955293814211403</v>
      </c>
      <c r="E32">
        <v>5</v>
      </c>
    </row>
    <row r="33" spans="1:5" x14ac:dyDescent="0.25">
      <c r="A33" s="1" t="s">
        <v>29</v>
      </c>
      <c r="B33" s="8">
        <v>40464</v>
      </c>
      <c r="C33">
        <v>-38</v>
      </c>
      <c r="D33" s="9">
        <f t="shared" si="0"/>
        <v>-0.93910636615262943</v>
      </c>
      <c r="E33">
        <v>4</v>
      </c>
    </row>
    <row r="34" spans="1:5" x14ac:dyDescent="0.25">
      <c r="A34" s="1" t="s">
        <v>30</v>
      </c>
      <c r="B34" s="8">
        <v>26885</v>
      </c>
      <c r="C34">
        <v>20</v>
      </c>
      <c r="D34" s="9">
        <f t="shared" si="0"/>
        <v>0.74390924307234518</v>
      </c>
      <c r="E34">
        <v>4</v>
      </c>
    </row>
    <row r="35" spans="1:5" x14ac:dyDescent="0.25">
      <c r="A35" s="1" t="s">
        <v>31</v>
      </c>
      <c r="B35" s="8">
        <v>19506</v>
      </c>
      <c r="C35">
        <v>-1</v>
      </c>
      <c r="D35" s="9">
        <f t="shared" si="0"/>
        <v>-5.1266277042961141E-2</v>
      </c>
      <c r="E35">
        <v>4</v>
      </c>
    </row>
    <row r="36" spans="1:5" x14ac:dyDescent="0.25">
      <c r="A36" s="1" t="s">
        <v>32</v>
      </c>
      <c r="B36" s="8">
        <v>112289</v>
      </c>
      <c r="C36">
        <v>87</v>
      </c>
      <c r="D36" s="9">
        <f t="shared" si="0"/>
        <v>0.7747864884360891</v>
      </c>
      <c r="E36">
        <v>4</v>
      </c>
    </row>
    <row r="37" spans="1:5" x14ac:dyDescent="0.25">
      <c r="A37" s="1" t="s">
        <v>33</v>
      </c>
      <c r="B37" s="8">
        <v>24510</v>
      </c>
      <c r="C37">
        <v>43</v>
      </c>
      <c r="D37" s="9">
        <f t="shared" si="0"/>
        <v>1.7543859649122808</v>
      </c>
      <c r="E37">
        <v>5</v>
      </c>
    </row>
    <row r="38" spans="1:5" x14ac:dyDescent="0.25">
      <c r="A38" s="1" t="s">
        <v>34</v>
      </c>
      <c r="B38" s="8">
        <v>25135</v>
      </c>
      <c r="C38">
        <v>235</v>
      </c>
      <c r="D38" s="9">
        <f t="shared" si="0"/>
        <v>9.3495126317883432</v>
      </c>
      <c r="E38">
        <v>6</v>
      </c>
    </row>
    <row r="39" spans="1:5" x14ac:dyDescent="0.25">
      <c r="A39" s="1" t="s">
        <v>35</v>
      </c>
      <c r="B39" s="8">
        <v>85578</v>
      </c>
      <c r="C39">
        <v>-521</v>
      </c>
      <c r="D39" s="9">
        <f t="shared" si="0"/>
        <v>-6.0880132744396924</v>
      </c>
      <c r="E39">
        <v>3</v>
      </c>
    </row>
    <row r="40" spans="1:5" x14ac:dyDescent="0.25">
      <c r="A40" s="1" t="s">
        <v>36</v>
      </c>
      <c r="B40" s="8">
        <v>53278</v>
      </c>
      <c r="C40">
        <v>27</v>
      </c>
      <c r="D40" s="9">
        <f t="shared" si="0"/>
        <v>0.50677577987161682</v>
      </c>
      <c r="E40">
        <v>4</v>
      </c>
    </row>
    <row r="41" spans="1:5" x14ac:dyDescent="0.25">
      <c r="A41" s="1" t="s">
        <v>217</v>
      </c>
      <c r="B41" s="8">
        <v>1335084</v>
      </c>
      <c r="C41" s="8">
        <v>9715</v>
      </c>
      <c r="D41" s="9">
        <f t="shared" si="0"/>
        <v>7.2766956985478073</v>
      </c>
      <c r="E41">
        <v>5</v>
      </c>
    </row>
    <row r="42" spans="1:5" x14ac:dyDescent="0.25">
      <c r="A42" s="1" t="s">
        <v>37</v>
      </c>
      <c r="B42" s="8">
        <v>21016</v>
      </c>
      <c r="C42">
        <v>15</v>
      </c>
      <c r="D42" s="9">
        <f t="shared" si="0"/>
        <v>0.71374191092500949</v>
      </c>
      <c r="E42">
        <v>4</v>
      </c>
    </row>
    <row r="43" spans="1:5" x14ac:dyDescent="0.25">
      <c r="A43" s="1" t="s">
        <v>38</v>
      </c>
      <c r="B43" s="8">
        <v>40656</v>
      </c>
      <c r="C43">
        <v>128</v>
      </c>
      <c r="D43" s="9">
        <f t="shared" si="0"/>
        <v>3.1483667847304209</v>
      </c>
      <c r="E43">
        <v>5</v>
      </c>
    </row>
    <row r="44" spans="1:5" x14ac:dyDescent="0.25">
      <c r="A44" s="1" t="s">
        <v>39</v>
      </c>
      <c r="B44" s="8">
        <v>60579</v>
      </c>
      <c r="C44">
        <v>8</v>
      </c>
      <c r="D44" s="9">
        <f t="shared" si="0"/>
        <v>0.13205896432757225</v>
      </c>
      <c r="E44">
        <v>4</v>
      </c>
    </row>
    <row r="45" spans="1:5" x14ac:dyDescent="0.25">
      <c r="A45" s="1" t="s">
        <v>40</v>
      </c>
      <c r="B45" s="8">
        <v>21519</v>
      </c>
      <c r="C45">
        <v>58</v>
      </c>
      <c r="D45" s="9">
        <f t="shared" si="0"/>
        <v>2.6952925321808632</v>
      </c>
      <c r="E45">
        <v>5</v>
      </c>
    </row>
    <row r="46" spans="1:5" x14ac:dyDescent="0.25">
      <c r="A46" s="1" t="s">
        <v>41</v>
      </c>
      <c r="B46" s="8">
        <v>18044</v>
      </c>
      <c r="C46">
        <v>151</v>
      </c>
      <c r="D46" s="9">
        <f t="shared" si="0"/>
        <v>8.3684327200177346</v>
      </c>
      <c r="E46">
        <v>5</v>
      </c>
    </row>
    <row r="47" spans="1:5" x14ac:dyDescent="0.25">
      <c r="A47" s="1" t="s">
        <v>42</v>
      </c>
      <c r="B47" s="8">
        <v>11525</v>
      </c>
      <c r="C47">
        <v>35</v>
      </c>
      <c r="D47" s="9">
        <f t="shared" si="0"/>
        <v>3.0368763557483729</v>
      </c>
      <c r="E47">
        <v>5</v>
      </c>
    </row>
    <row r="48" spans="1:5" x14ac:dyDescent="0.25">
      <c r="A48" s="1" t="s">
        <v>43</v>
      </c>
      <c r="B48" s="8">
        <v>14804</v>
      </c>
      <c r="C48">
        <v>10</v>
      </c>
      <c r="D48" s="9">
        <f t="shared" si="0"/>
        <v>0.67549310997027834</v>
      </c>
      <c r="E48">
        <v>4</v>
      </c>
    </row>
    <row r="49" spans="1:5" x14ac:dyDescent="0.25">
      <c r="A49" s="1" t="s">
        <v>44</v>
      </c>
      <c r="B49" s="8">
        <v>18354</v>
      </c>
      <c r="C49">
        <v>48</v>
      </c>
      <c r="D49" s="9">
        <f t="shared" si="0"/>
        <v>2.6152337365152012</v>
      </c>
      <c r="E49">
        <v>5</v>
      </c>
    </row>
    <row r="50" spans="1:5" x14ac:dyDescent="0.25">
      <c r="A50" s="1" t="s">
        <v>45</v>
      </c>
      <c r="B50" s="8">
        <v>30316</v>
      </c>
      <c r="C50">
        <v>239</v>
      </c>
      <c r="D50" s="9">
        <f t="shared" si="0"/>
        <v>7.8836258081541093</v>
      </c>
      <c r="E50">
        <v>5</v>
      </c>
    </row>
    <row r="51" spans="1:5" x14ac:dyDescent="0.25">
      <c r="A51" s="1" t="s">
        <v>46</v>
      </c>
      <c r="B51" s="8">
        <v>147018</v>
      </c>
      <c r="C51">
        <v>248</v>
      </c>
      <c r="D51" s="9">
        <f t="shared" si="0"/>
        <v>1.6868682746330381</v>
      </c>
      <c r="E51">
        <v>5</v>
      </c>
    </row>
    <row r="52" spans="1:5" x14ac:dyDescent="0.25">
      <c r="A52" s="1" t="s">
        <v>47</v>
      </c>
      <c r="B52" s="8">
        <v>34055</v>
      </c>
      <c r="C52">
        <v>-61</v>
      </c>
      <c r="D52" s="9">
        <f t="shared" si="0"/>
        <v>-1.7912200851563647</v>
      </c>
      <c r="E52">
        <v>4</v>
      </c>
    </row>
    <row r="53" spans="1:5" x14ac:dyDescent="0.25">
      <c r="A53" s="1" t="s">
        <v>48</v>
      </c>
      <c r="B53" s="8">
        <v>17918</v>
      </c>
      <c r="C53">
        <v>140</v>
      </c>
      <c r="D53" s="9">
        <f t="shared" si="0"/>
        <v>7.8133720281281391</v>
      </c>
      <c r="E53">
        <v>5</v>
      </c>
    </row>
    <row r="54" spans="1:5" x14ac:dyDescent="0.25">
      <c r="A54" s="1" t="s">
        <v>49</v>
      </c>
      <c r="B54" s="8">
        <v>36469</v>
      </c>
      <c r="C54">
        <v>180</v>
      </c>
      <c r="D54" s="9">
        <f t="shared" si="0"/>
        <v>4.9356988126902301</v>
      </c>
      <c r="E54">
        <v>5</v>
      </c>
    </row>
    <row r="55" spans="1:5" x14ac:dyDescent="0.25">
      <c r="A55" s="1" t="s">
        <v>50</v>
      </c>
      <c r="B55" s="8">
        <v>49917</v>
      </c>
      <c r="C55">
        <v>176</v>
      </c>
      <c r="D55" s="9">
        <f t="shared" si="0"/>
        <v>3.5258529158402951</v>
      </c>
      <c r="E55">
        <v>5</v>
      </c>
    </row>
    <row r="56" spans="1:5" x14ac:dyDescent="0.25">
      <c r="A56" s="1" t="s">
        <v>51</v>
      </c>
      <c r="B56" s="8">
        <v>81553</v>
      </c>
      <c r="C56">
        <v>68</v>
      </c>
      <c r="D56" s="9">
        <f t="shared" si="0"/>
        <v>0.83381359361396878</v>
      </c>
      <c r="E56">
        <v>4</v>
      </c>
    </row>
    <row r="57" spans="1:5" x14ac:dyDescent="0.25">
      <c r="A57" s="1" t="s">
        <v>52</v>
      </c>
      <c r="B57" s="8">
        <v>21763</v>
      </c>
      <c r="C57">
        <v>-55</v>
      </c>
      <c r="D57" s="9">
        <f t="shared" si="0"/>
        <v>-2.5272251068326979</v>
      </c>
      <c r="E57">
        <v>4</v>
      </c>
    </row>
    <row r="58" spans="1:5" x14ac:dyDescent="0.25">
      <c r="A58" s="1" t="s">
        <v>53</v>
      </c>
      <c r="B58" s="8">
        <v>83692</v>
      </c>
      <c r="C58">
        <v>314</v>
      </c>
      <c r="D58" s="9">
        <f t="shared" si="0"/>
        <v>3.751852028867753</v>
      </c>
      <c r="E58">
        <v>5</v>
      </c>
    </row>
    <row r="59" spans="1:5" x14ac:dyDescent="0.25">
      <c r="A59" s="1" t="s">
        <v>54</v>
      </c>
      <c r="B59" s="8">
        <v>24653</v>
      </c>
      <c r="C59">
        <v>205</v>
      </c>
      <c r="D59" s="9">
        <f t="shared" si="0"/>
        <v>8.315418001865897</v>
      </c>
      <c r="E59">
        <v>5</v>
      </c>
    </row>
    <row r="60" spans="1:5" x14ac:dyDescent="0.25">
      <c r="A60" s="1" t="s">
        <v>55</v>
      </c>
      <c r="B60" s="8">
        <v>56660</v>
      </c>
      <c r="C60">
        <v>-282</v>
      </c>
      <c r="D60" s="9">
        <f t="shared" si="0"/>
        <v>-4.9770561242499118</v>
      </c>
      <c r="E60">
        <v>3</v>
      </c>
    </row>
    <row r="61" spans="1:5" x14ac:dyDescent="0.25">
      <c r="A61" s="1" t="s">
        <v>56</v>
      </c>
      <c r="B61" s="8">
        <v>22676</v>
      </c>
      <c r="C61">
        <v>32</v>
      </c>
      <c r="D61" s="9">
        <f t="shared" si="0"/>
        <v>1.4111836302698888</v>
      </c>
      <c r="E61">
        <v>5</v>
      </c>
    </row>
    <row r="62" spans="1:5" x14ac:dyDescent="0.25">
      <c r="A62" s="1" t="s">
        <v>57</v>
      </c>
      <c r="B62" s="8">
        <v>19232</v>
      </c>
      <c r="C62">
        <v>-2</v>
      </c>
      <c r="D62" s="9">
        <f t="shared" si="0"/>
        <v>-0.10399334442595674</v>
      </c>
      <c r="E62">
        <v>4</v>
      </c>
    </row>
    <row r="63" spans="1:5" x14ac:dyDescent="0.25">
      <c r="A63" s="1" t="s">
        <v>58</v>
      </c>
      <c r="B63" s="8">
        <v>37709</v>
      </c>
      <c r="C63">
        <v>-22</v>
      </c>
      <c r="D63" s="9">
        <f t="shared" si="0"/>
        <v>-0.58341509984353868</v>
      </c>
      <c r="E63">
        <v>4</v>
      </c>
    </row>
    <row r="64" spans="1:5" x14ac:dyDescent="0.25">
      <c r="A64" s="1" t="s">
        <v>59</v>
      </c>
      <c r="B64" s="8">
        <v>48493</v>
      </c>
      <c r="C64">
        <v>223</v>
      </c>
      <c r="D64" s="9">
        <f t="shared" si="0"/>
        <v>4.5986018600622778</v>
      </c>
      <c r="E64">
        <v>5</v>
      </c>
    </row>
    <row r="65" spans="1:5" x14ac:dyDescent="0.25">
      <c r="A65" s="1" t="s">
        <v>60</v>
      </c>
      <c r="B65" s="8">
        <v>100718</v>
      </c>
      <c r="C65">
        <v>186</v>
      </c>
      <c r="D65" s="9">
        <f t="shared" si="0"/>
        <v>1.8467404038999979</v>
      </c>
      <c r="E65">
        <v>5</v>
      </c>
    </row>
    <row r="66" spans="1:5" x14ac:dyDescent="0.25">
      <c r="A66" s="1" t="s">
        <v>61</v>
      </c>
      <c r="B66" s="8">
        <v>21954</v>
      </c>
      <c r="C66">
        <v>-109</v>
      </c>
      <c r="D66" s="9">
        <f t="shared" si="0"/>
        <v>-4.9649266648446755</v>
      </c>
      <c r="E66">
        <v>3</v>
      </c>
    </row>
    <row r="67" spans="1:5" x14ac:dyDescent="0.25">
      <c r="A67" s="1" t="s">
        <v>62</v>
      </c>
      <c r="B67" s="8">
        <v>46938</v>
      </c>
      <c r="C67">
        <v>-68</v>
      </c>
      <c r="D67" s="9">
        <f t="shared" ref="D67:D130" si="1">(C67/B67)*1000</f>
        <v>-1.4487195875410115</v>
      </c>
      <c r="E67">
        <v>4</v>
      </c>
    </row>
    <row r="68" spans="1:5" x14ac:dyDescent="0.25">
      <c r="A68" s="1" t="s">
        <v>63</v>
      </c>
      <c r="B68" s="8">
        <v>43047</v>
      </c>
      <c r="C68">
        <v>-91</v>
      </c>
      <c r="D68" s="9">
        <f t="shared" si="1"/>
        <v>-2.1139684530861618</v>
      </c>
      <c r="E68">
        <v>4</v>
      </c>
    </row>
    <row r="69" spans="1:5" x14ac:dyDescent="0.25">
      <c r="A69" s="1" t="s">
        <v>64</v>
      </c>
      <c r="B69" s="8">
        <v>19873</v>
      </c>
      <c r="C69">
        <v>-6</v>
      </c>
      <c r="D69" s="9">
        <f t="shared" si="1"/>
        <v>-0.30191717405525087</v>
      </c>
      <c r="E69">
        <v>4</v>
      </c>
    </row>
    <row r="70" spans="1:5" x14ac:dyDescent="0.25">
      <c r="A70" s="1" t="s">
        <v>65</v>
      </c>
      <c r="B70" s="8">
        <v>87001</v>
      </c>
      <c r="C70">
        <v>244</v>
      </c>
      <c r="D70" s="9">
        <f t="shared" si="1"/>
        <v>2.8045654647647726</v>
      </c>
      <c r="E70">
        <v>5</v>
      </c>
    </row>
    <row r="71" spans="1:5" x14ac:dyDescent="0.25">
      <c r="A71" s="1" t="s">
        <v>66</v>
      </c>
      <c r="B71" s="8">
        <v>61718</v>
      </c>
      <c r="C71">
        <v>-1427</v>
      </c>
      <c r="D71" s="9">
        <f t="shared" si="1"/>
        <v>-23.12129362584659</v>
      </c>
      <c r="E71">
        <v>1</v>
      </c>
    </row>
    <row r="72" spans="1:5" x14ac:dyDescent="0.25">
      <c r="A72" s="1" t="s">
        <v>67</v>
      </c>
      <c r="B72" s="8">
        <v>126065</v>
      </c>
      <c r="C72">
        <v>391</v>
      </c>
      <c r="D72" s="9">
        <f t="shared" si="1"/>
        <v>3.1015745845397213</v>
      </c>
      <c r="E72">
        <v>5</v>
      </c>
    </row>
    <row r="73" spans="1:5" x14ac:dyDescent="0.25">
      <c r="A73" s="1" t="s">
        <v>68</v>
      </c>
      <c r="B73" s="8">
        <v>50690</v>
      </c>
      <c r="C73">
        <v>96</v>
      </c>
      <c r="D73" s="9">
        <f t="shared" si="1"/>
        <v>1.8938646675872952</v>
      </c>
      <c r="E73">
        <v>5</v>
      </c>
    </row>
    <row r="74" spans="1:5" x14ac:dyDescent="0.25">
      <c r="A74" s="1" t="s">
        <v>69</v>
      </c>
      <c r="B74" s="8">
        <v>84404</v>
      </c>
      <c r="C74">
        <v>1047</v>
      </c>
      <c r="D74" s="9">
        <f t="shared" si="1"/>
        <v>12.404625373205061</v>
      </c>
      <c r="E74">
        <v>6</v>
      </c>
    </row>
    <row r="75" spans="1:5" x14ac:dyDescent="0.25">
      <c r="A75" s="1" t="s">
        <v>70</v>
      </c>
      <c r="B75" s="8">
        <v>10646</v>
      </c>
      <c r="C75">
        <v>55</v>
      </c>
      <c r="D75" s="9">
        <f t="shared" si="1"/>
        <v>5.1662596280293069</v>
      </c>
      <c r="E75">
        <v>5</v>
      </c>
    </row>
    <row r="76" spans="1:5" x14ac:dyDescent="0.25">
      <c r="A76" s="1" t="s">
        <v>71</v>
      </c>
      <c r="B76" s="8">
        <v>40566</v>
      </c>
      <c r="C76">
        <v>-90</v>
      </c>
      <c r="D76" s="9">
        <f t="shared" si="1"/>
        <v>-2.2186067149829904</v>
      </c>
      <c r="E76">
        <v>4</v>
      </c>
    </row>
    <row r="77" spans="1:5" x14ac:dyDescent="0.25">
      <c r="A77" s="1" t="s">
        <v>72</v>
      </c>
      <c r="B77" s="8">
        <v>25032</v>
      </c>
      <c r="C77">
        <v>202</v>
      </c>
      <c r="D77" s="9">
        <f t="shared" si="1"/>
        <v>8.0696708213486747</v>
      </c>
      <c r="E77">
        <v>5</v>
      </c>
    </row>
    <row r="78" spans="1:5" x14ac:dyDescent="0.25">
      <c r="A78" s="1" t="s">
        <v>73</v>
      </c>
      <c r="B78" s="8">
        <v>8618</v>
      </c>
      <c r="C78">
        <v>-25</v>
      </c>
      <c r="D78" s="9">
        <f t="shared" si="1"/>
        <v>-2.9009050823857043</v>
      </c>
      <c r="E78">
        <v>4</v>
      </c>
    </row>
    <row r="79" spans="1:5" x14ac:dyDescent="0.25">
      <c r="A79" s="1" t="s">
        <v>74</v>
      </c>
      <c r="B79" s="8">
        <v>22490</v>
      </c>
      <c r="C79">
        <v>226</v>
      </c>
      <c r="D79" s="9">
        <f t="shared" si="1"/>
        <v>10.048910626945309</v>
      </c>
      <c r="E79">
        <v>6</v>
      </c>
    </row>
    <row r="80" spans="1:5" x14ac:dyDescent="0.25">
      <c r="A80" s="1" t="s">
        <v>75</v>
      </c>
      <c r="B80" s="8">
        <v>32924</v>
      </c>
      <c r="C80">
        <v>390</v>
      </c>
      <c r="D80" s="9">
        <f t="shared" si="1"/>
        <v>11.845462276758596</v>
      </c>
      <c r="E80">
        <v>6</v>
      </c>
    </row>
    <row r="81" spans="1:5" x14ac:dyDescent="0.25">
      <c r="A81" s="1" t="s">
        <v>76</v>
      </c>
      <c r="B81" s="8">
        <v>13001</v>
      </c>
      <c r="C81">
        <v>-121</v>
      </c>
      <c r="D81" s="9">
        <f t="shared" si="1"/>
        <v>-9.3069763864318134</v>
      </c>
      <c r="E81">
        <v>3</v>
      </c>
    </row>
    <row r="82" spans="1:5" x14ac:dyDescent="0.25">
      <c r="A82" s="1" t="s">
        <v>77</v>
      </c>
      <c r="B82" s="8">
        <v>21302</v>
      </c>
      <c r="C82">
        <v>-41</v>
      </c>
      <c r="D82" s="9">
        <f t="shared" si="1"/>
        <v>-1.9247019059243264</v>
      </c>
      <c r="E82">
        <v>4</v>
      </c>
    </row>
    <row r="83" spans="1:5" x14ac:dyDescent="0.25">
      <c r="A83" s="1" t="s">
        <v>78</v>
      </c>
      <c r="B83" s="8">
        <v>39792</v>
      </c>
      <c r="C83">
        <v>18</v>
      </c>
      <c r="D83" s="9">
        <f t="shared" si="1"/>
        <v>0.45235223160434257</v>
      </c>
      <c r="E83">
        <v>4</v>
      </c>
    </row>
    <row r="84" spans="1:5" x14ac:dyDescent="0.25">
      <c r="A84" s="1" t="s">
        <v>79</v>
      </c>
      <c r="B84" s="8">
        <v>68082</v>
      </c>
      <c r="C84">
        <v>-147</v>
      </c>
      <c r="D84" s="9">
        <f t="shared" si="1"/>
        <v>-2.1591610117211597</v>
      </c>
      <c r="E84">
        <v>4</v>
      </c>
    </row>
    <row r="85" spans="1:5" x14ac:dyDescent="0.25">
      <c r="A85" s="1" t="s">
        <v>80</v>
      </c>
      <c r="B85" s="8">
        <v>23554</v>
      </c>
      <c r="C85">
        <v>203</v>
      </c>
      <c r="D85" s="9">
        <f t="shared" si="1"/>
        <v>8.6184936741105549</v>
      </c>
      <c r="E85">
        <v>5</v>
      </c>
    </row>
    <row r="86" spans="1:5" x14ac:dyDescent="0.25">
      <c r="A86" s="1" t="s">
        <v>81</v>
      </c>
      <c r="B86" s="8">
        <v>50448</v>
      </c>
      <c r="C86">
        <v>439</v>
      </c>
      <c r="D86" s="9">
        <f t="shared" si="1"/>
        <v>8.702029812876626</v>
      </c>
      <c r="E86">
        <v>5</v>
      </c>
    </row>
    <row r="87" spans="1:5" x14ac:dyDescent="0.25">
      <c r="A87" s="1" t="s">
        <v>82</v>
      </c>
      <c r="B87" s="8">
        <v>55530</v>
      </c>
      <c r="C87">
        <v>114</v>
      </c>
      <c r="D87" s="9">
        <f t="shared" si="1"/>
        <v>2.0529443544030253</v>
      </c>
      <c r="E87">
        <v>5</v>
      </c>
    </row>
    <row r="88" spans="1:5" x14ac:dyDescent="0.25">
      <c r="A88" s="1" t="s">
        <v>83</v>
      </c>
      <c r="B88" s="8">
        <v>23085</v>
      </c>
      <c r="C88">
        <v>-5</v>
      </c>
      <c r="D88" s="9">
        <f t="shared" si="1"/>
        <v>-0.21659085986571366</v>
      </c>
      <c r="E88">
        <v>4</v>
      </c>
    </row>
    <row r="89" spans="1:5" x14ac:dyDescent="0.25">
      <c r="A89" s="1" t="s">
        <v>84</v>
      </c>
      <c r="B89" s="8">
        <v>145386</v>
      </c>
      <c r="C89">
        <v>-166</v>
      </c>
      <c r="D89" s="9">
        <f t="shared" si="1"/>
        <v>-1.141788067626869</v>
      </c>
      <c r="E89">
        <v>4</v>
      </c>
    </row>
    <row r="90" spans="1:5" x14ac:dyDescent="0.25">
      <c r="A90" s="1" t="s">
        <v>85</v>
      </c>
      <c r="B90" s="8">
        <v>15099</v>
      </c>
      <c r="C90">
        <v>-14</v>
      </c>
      <c r="D90" s="9">
        <f t="shared" si="1"/>
        <v>-0.92721372276309688</v>
      </c>
      <c r="E90">
        <v>4</v>
      </c>
    </row>
    <row r="91" spans="1:5" x14ac:dyDescent="0.25">
      <c r="A91" s="1" t="s">
        <v>86</v>
      </c>
      <c r="B91" s="8">
        <v>58756</v>
      </c>
      <c r="C91">
        <v>-144</v>
      </c>
      <c r="D91" s="9">
        <f t="shared" si="1"/>
        <v>-2.4508135339369597</v>
      </c>
      <c r="E91">
        <v>4</v>
      </c>
    </row>
    <row r="92" spans="1:5" x14ac:dyDescent="0.25">
      <c r="A92" s="1" t="s">
        <v>87</v>
      </c>
      <c r="B92" s="8">
        <v>27108</v>
      </c>
      <c r="C92">
        <v>-38</v>
      </c>
      <c r="D92" s="9">
        <f t="shared" si="1"/>
        <v>-1.4018002065810831</v>
      </c>
      <c r="E92">
        <v>4</v>
      </c>
    </row>
    <row r="93" spans="1:5" x14ac:dyDescent="0.25">
      <c r="A93" s="1" t="s">
        <v>88</v>
      </c>
      <c r="B93" s="8">
        <v>23594</v>
      </c>
      <c r="C93">
        <v>-42</v>
      </c>
      <c r="D93" s="9">
        <f t="shared" si="1"/>
        <v>-1.78011358820039</v>
      </c>
      <c r="E93">
        <v>4</v>
      </c>
    </row>
    <row r="94" spans="1:5" x14ac:dyDescent="0.25">
      <c r="A94" s="1" t="s">
        <v>89</v>
      </c>
      <c r="B94" s="8">
        <v>36934</v>
      </c>
      <c r="C94">
        <v>148</v>
      </c>
      <c r="D94" s="9">
        <f t="shared" si="1"/>
        <v>4.0071478854172309</v>
      </c>
      <c r="E94">
        <v>5</v>
      </c>
    </row>
    <row r="95" spans="1:5" x14ac:dyDescent="0.25">
      <c r="A95" s="1" t="s">
        <v>90</v>
      </c>
      <c r="B95" s="8">
        <v>43467</v>
      </c>
      <c r="C95">
        <v>-44</v>
      </c>
      <c r="D95" s="9">
        <f t="shared" si="1"/>
        <v>-1.012262175903559</v>
      </c>
      <c r="E95">
        <v>4</v>
      </c>
    </row>
    <row r="96" spans="1:5" x14ac:dyDescent="0.25">
      <c r="A96" s="1" t="s">
        <v>91</v>
      </c>
      <c r="B96" s="8">
        <v>27615</v>
      </c>
      <c r="C96">
        <v>16</v>
      </c>
      <c r="D96" s="9">
        <f t="shared" si="1"/>
        <v>0.57939525620133991</v>
      </c>
      <c r="E96">
        <v>4</v>
      </c>
    </row>
    <row r="97" spans="1:5" x14ac:dyDescent="0.25">
      <c r="A97" s="1" t="s">
        <v>92</v>
      </c>
      <c r="B97" s="8">
        <v>18567</v>
      </c>
      <c r="C97">
        <v>-21</v>
      </c>
      <c r="D97" s="9">
        <f t="shared" si="1"/>
        <v>-1.1310389400549363</v>
      </c>
      <c r="E97">
        <v>4</v>
      </c>
    </row>
    <row r="98" spans="1:5" x14ac:dyDescent="0.25">
      <c r="A98" s="1" t="s">
        <v>93</v>
      </c>
      <c r="B98" s="8">
        <v>29469</v>
      </c>
      <c r="C98">
        <v>255</v>
      </c>
      <c r="D98" s="9">
        <f t="shared" si="1"/>
        <v>8.6531609487936478</v>
      </c>
      <c r="E98">
        <v>5</v>
      </c>
    </row>
    <row r="99" spans="1:5" x14ac:dyDescent="0.25">
      <c r="A99" s="1" t="s">
        <v>94</v>
      </c>
      <c r="B99" s="8">
        <v>23906</v>
      </c>
      <c r="C99">
        <v>-5</v>
      </c>
      <c r="D99" s="9">
        <f t="shared" si="1"/>
        <v>-0.20915251401321844</v>
      </c>
      <c r="E99">
        <v>4</v>
      </c>
    </row>
    <row r="100" spans="1:5" x14ac:dyDescent="0.25">
      <c r="A100" s="1" t="s">
        <v>95</v>
      </c>
      <c r="B100" s="8">
        <v>44798</v>
      </c>
      <c r="C100">
        <v>280</v>
      </c>
      <c r="D100" s="9">
        <f t="shared" si="1"/>
        <v>6.2502790303138527</v>
      </c>
      <c r="E100">
        <v>5</v>
      </c>
    </row>
    <row r="101" spans="1:5" x14ac:dyDescent="0.25">
      <c r="A101" s="1" t="s">
        <v>96</v>
      </c>
      <c r="B101" s="8">
        <v>20409</v>
      </c>
      <c r="C101">
        <v>161</v>
      </c>
      <c r="D101" s="9">
        <f t="shared" si="1"/>
        <v>7.8886765642608641</v>
      </c>
      <c r="E101">
        <v>5</v>
      </c>
    </row>
    <row r="102" spans="1:5" x14ac:dyDescent="0.25">
      <c r="A102" s="1" t="s">
        <v>97</v>
      </c>
      <c r="B102" s="8">
        <v>18175</v>
      </c>
      <c r="C102">
        <v>27</v>
      </c>
      <c r="D102" s="9">
        <f t="shared" si="1"/>
        <v>1.4855570839064649</v>
      </c>
      <c r="E102">
        <v>5</v>
      </c>
    </row>
    <row r="103" spans="1:5" x14ac:dyDescent="0.25">
      <c r="A103" s="1" t="s">
        <v>98</v>
      </c>
      <c r="B103" s="8">
        <v>113005</v>
      </c>
      <c r="C103">
        <v>588</v>
      </c>
      <c r="D103" s="9">
        <f t="shared" si="1"/>
        <v>5.203309588071324</v>
      </c>
      <c r="E103">
        <v>5</v>
      </c>
    </row>
    <row r="104" spans="1:5" x14ac:dyDescent="0.25">
      <c r="A104" s="1" t="s">
        <v>99</v>
      </c>
      <c r="B104" s="8">
        <v>18037</v>
      </c>
      <c r="C104">
        <v>138</v>
      </c>
      <c r="D104" s="9">
        <f t="shared" si="1"/>
        <v>7.6509397349891888</v>
      </c>
      <c r="E104">
        <v>5</v>
      </c>
    </row>
    <row r="105" spans="1:5" x14ac:dyDescent="0.25">
      <c r="A105" s="1" t="s">
        <v>100</v>
      </c>
      <c r="B105" s="8">
        <v>18403</v>
      </c>
      <c r="C105">
        <v>51</v>
      </c>
      <c r="D105" s="9">
        <f t="shared" si="1"/>
        <v>2.7712872901157422</v>
      </c>
      <c r="E105">
        <v>5</v>
      </c>
    </row>
    <row r="106" spans="1:5" x14ac:dyDescent="0.25">
      <c r="A106" s="1" t="s">
        <v>101</v>
      </c>
      <c r="B106" s="8">
        <v>25972</v>
      </c>
      <c r="C106">
        <v>-36</v>
      </c>
      <c r="D106" s="9">
        <f t="shared" si="1"/>
        <v>-1.3861081164330817</v>
      </c>
      <c r="E106">
        <v>4</v>
      </c>
    </row>
    <row r="107" spans="1:5" x14ac:dyDescent="0.25">
      <c r="A107" s="1" t="s">
        <v>102</v>
      </c>
      <c r="B107" s="8">
        <v>22915</v>
      </c>
      <c r="C107">
        <v>-66</v>
      </c>
      <c r="D107" s="9">
        <f t="shared" si="1"/>
        <v>-2.8802094697796203</v>
      </c>
      <c r="E107">
        <v>4</v>
      </c>
    </row>
    <row r="108" spans="1:5" x14ac:dyDescent="0.25">
      <c r="A108" s="1" t="s">
        <v>103</v>
      </c>
      <c r="B108" s="8">
        <v>22506</v>
      </c>
      <c r="C108">
        <v>89</v>
      </c>
      <c r="D108" s="9">
        <f t="shared" si="1"/>
        <v>3.9545010219497025</v>
      </c>
      <c r="E108">
        <v>5</v>
      </c>
    </row>
    <row r="109" spans="1:5" x14ac:dyDescent="0.25">
      <c r="A109" s="1" t="s">
        <v>104</v>
      </c>
      <c r="B109" s="8">
        <v>73999</v>
      </c>
      <c r="C109">
        <v>-390</v>
      </c>
      <c r="D109" s="9">
        <f t="shared" si="1"/>
        <v>-5.270341491101231</v>
      </c>
      <c r="E109">
        <v>3</v>
      </c>
    </row>
    <row r="110" spans="1:5" x14ac:dyDescent="0.25">
      <c r="A110" s="1" t="s">
        <v>105</v>
      </c>
      <c r="B110" s="8">
        <v>60342</v>
      </c>
      <c r="C110">
        <v>-97</v>
      </c>
      <c r="D110" s="9">
        <f t="shared" si="1"/>
        <v>-1.6075038944681981</v>
      </c>
      <c r="E110">
        <v>4</v>
      </c>
    </row>
    <row r="111" spans="1:5" x14ac:dyDescent="0.25">
      <c r="A111" s="1" t="s">
        <v>106</v>
      </c>
      <c r="B111" s="8">
        <v>13418</v>
      </c>
      <c r="C111">
        <v>24</v>
      </c>
      <c r="D111" s="9">
        <f t="shared" si="1"/>
        <v>1.7886421225219855</v>
      </c>
      <c r="E111">
        <v>5</v>
      </c>
    </row>
    <row r="112" spans="1:5" x14ac:dyDescent="0.25">
      <c r="A112" s="1" t="s">
        <v>107</v>
      </c>
      <c r="B112" s="8">
        <v>11603</v>
      </c>
      <c r="C112">
        <v>75</v>
      </c>
      <c r="D112" s="9">
        <f t="shared" si="1"/>
        <v>6.463845557183487</v>
      </c>
      <c r="E112">
        <v>5</v>
      </c>
    </row>
    <row r="113" spans="1:5" x14ac:dyDescent="0.25">
      <c r="A113" s="1" t="s">
        <v>108</v>
      </c>
      <c r="B113" s="8">
        <v>32265</v>
      </c>
      <c r="C113">
        <v>120</v>
      </c>
      <c r="D113" s="9">
        <f t="shared" si="1"/>
        <v>3.7192003719200373</v>
      </c>
      <c r="E113">
        <v>5</v>
      </c>
    </row>
    <row r="114" spans="1:5" x14ac:dyDescent="0.25">
      <c r="A114" s="1" t="s">
        <v>109</v>
      </c>
      <c r="B114" s="8">
        <v>13287</v>
      </c>
      <c r="C114">
        <v>43</v>
      </c>
      <c r="D114" s="9">
        <f t="shared" si="1"/>
        <v>3.2362459546925568</v>
      </c>
      <c r="E114">
        <v>5</v>
      </c>
    </row>
    <row r="115" spans="1:5" x14ac:dyDescent="0.25">
      <c r="A115" s="1" t="s">
        <v>110</v>
      </c>
      <c r="B115" s="8">
        <v>19366</v>
      </c>
      <c r="C115">
        <v>-9</v>
      </c>
      <c r="D115" s="9">
        <f t="shared" si="1"/>
        <v>-0.46473200454404628</v>
      </c>
      <c r="E115">
        <v>4</v>
      </c>
    </row>
    <row r="116" spans="1:5" x14ac:dyDescent="0.25">
      <c r="A116" s="1" t="s">
        <v>111</v>
      </c>
      <c r="B116" s="8">
        <v>14116</v>
      </c>
      <c r="C116">
        <v>-50</v>
      </c>
      <c r="D116" s="9">
        <f t="shared" si="1"/>
        <v>-3.5420799093227542</v>
      </c>
      <c r="E116">
        <v>4</v>
      </c>
    </row>
    <row r="117" spans="1:5" x14ac:dyDescent="0.25">
      <c r="A117" s="1" t="s">
        <v>112</v>
      </c>
      <c r="B117" s="8">
        <v>26294</v>
      </c>
      <c r="C117">
        <v>81</v>
      </c>
      <c r="D117" s="9">
        <f t="shared" si="1"/>
        <v>3.0805506959762683</v>
      </c>
      <c r="E117">
        <v>5</v>
      </c>
    </row>
    <row r="118" spans="1:5" x14ac:dyDescent="0.25">
      <c r="A118" s="1" t="s">
        <v>113</v>
      </c>
      <c r="B118" s="8">
        <v>17417</v>
      </c>
      <c r="C118">
        <v>72</v>
      </c>
      <c r="D118" s="9">
        <f t="shared" si="1"/>
        <v>4.1338921743124537</v>
      </c>
      <c r="E118">
        <v>5</v>
      </c>
    </row>
    <row r="119" spans="1:5" x14ac:dyDescent="0.25">
      <c r="A119" s="1" t="s">
        <v>114</v>
      </c>
      <c r="B119" s="8">
        <v>48743</v>
      </c>
      <c r="C119">
        <v>113</v>
      </c>
      <c r="D119" s="9">
        <f t="shared" si="1"/>
        <v>2.3182815994091457</v>
      </c>
      <c r="E119">
        <v>5</v>
      </c>
    </row>
    <row r="120" spans="1:5" x14ac:dyDescent="0.25">
      <c r="A120" s="1" t="s">
        <v>115</v>
      </c>
      <c r="B120" s="8">
        <v>40495</v>
      </c>
      <c r="C120">
        <v>451</v>
      </c>
      <c r="D120" s="9">
        <f t="shared" si="1"/>
        <v>11.137177429312262</v>
      </c>
      <c r="E120">
        <v>6</v>
      </c>
    </row>
    <row r="121" spans="1:5" x14ac:dyDescent="0.25">
      <c r="A121" s="1" t="s">
        <v>116</v>
      </c>
      <c r="B121" s="8">
        <v>58181</v>
      </c>
      <c r="C121">
        <v>575</v>
      </c>
      <c r="D121" s="9">
        <f t="shared" si="1"/>
        <v>9.8829514790051736</v>
      </c>
      <c r="E121">
        <v>6</v>
      </c>
    </row>
    <row r="122" spans="1:5" x14ac:dyDescent="0.25">
      <c r="A122" s="1" t="s">
        <v>117</v>
      </c>
      <c r="B122" s="8">
        <v>16933</v>
      </c>
      <c r="C122">
        <v>17</v>
      </c>
      <c r="D122" s="9">
        <f t="shared" si="1"/>
        <v>1.0039567708025747</v>
      </c>
      <c r="E122">
        <v>4</v>
      </c>
    </row>
    <row r="123" spans="1:5" x14ac:dyDescent="0.25">
      <c r="A123" s="1" t="s">
        <v>118</v>
      </c>
      <c r="B123" s="8">
        <v>165404</v>
      </c>
      <c r="C123">
        <v>393</v>
      </c>
      <c r="D123" s="9">
        <f t="shared" si="1"/>
        <v>2.3760005803970885</v>
      </c>
      <c r="E123">
        <v>5</v>
      </c>
    </row>
    <row r="124" spans="1:5" x14ac:dyDescent="0.25">
      <c r="A124" s="1" t="s">
        <v>119</v>
      </c>
      <c r="B124" s="8">
        <v>100582</v>
      </c>
      <c r="C124">
        <v>-141</v>
      </c>
      <c r="D124" s="9">
        <f t="shared" si="1"/>
        <v>-1.4018412837286989</v>
      </c>
      <c r="E124">
        <v>4</v>
      </c>
    </row>
    <row r="125" spans="1:5" x14ac:dyDescent="0.25">
      <c r="A125" s="1" t="s">
        <v>120</v>
      </c>
      <c r="B125" s="8">
        <v>36827</v>
      </c>
      <c r="C125">
        <v>-182</v>
      </c>
      <c r="D125" s="9">
        <f t="shared" si="1"/>
        <v>-4.9420262307546095</v>
      </c>
      <c r="E125">
        <v>3</v>
      </c>
    </row>
    <row r="126" spans="1:5" x14ac:dyDescent="0.25">
      <c r="A126" s="1" t="s">
        <v>121</v>
      </c>
      <c r="B126" s="8">
        <v>317322</v>
      </c>
      <c r="C126">
        <v>-1658</v>
      </c>
      <c r="D126" s="9">
        <f t="shared" si="1"/>
        <v>-5.2249765222707536</v>
      </c>
      <c r="E126">
        <v>3</v>
      </c>
    </row>
    <row r="127" spans="1:5" x14ac:dyDescent="0.25">
      <c r="A127" s="1" t="s">
        <v>122</v>
      </c>
      <c r="B127" s="8">
        <v>27373</v>
      </c>
      <c r="C127">
        <v>-124</v>
      </c>
      <c r="D127" s="9">
        <f t="shared" si="1"/>
        <v>-4.5300113250283127</v>
      </c>
      <c r="E127">
        <v>4</v>
      </c>
    </row>
    <row r="128" spans="1:5" x14ac:dyDescent="0.25">
      <c r="A128" s="1" t="s">
        <v>123</v>
      </c>
      <c r="B128" s="8">
        <v>33972</v>
      </c>
      <c r="C128">
        <v>-54</v>
      </c>
      <c r="D128" s="9">
        <f t="shared" si="1"/>
        <v>-1.5895443306252208</v>
      </c>
      <c r="E128">
        <v>4</v>
      </c>
    </row>
    <row r="129" spans="1:5" x14ac:dyDescent="0.25">
      <c r="A129" s="1" t="s">
        <v>124</v>
      </c>
      <c r="B129" s="8">
        <v>9309</v>
      </c>
      <c r="C129">
        <v>24</v>
      </c>
      <c r="D129" s="9">
        <f t="shared" si="1"/>
        <v>2.5781501772478248</v>
      </c>
      <c r="E129">
        <v>5</v>
      </c>
    </row>
    <row r="130" spans="1:5" x14ac:dyDescent="0.25">
      <c r="A130" s="1" t="s">
        <v>125</v>
      </c>
      <c r="B130" s="8">
        <v>132103</v>
      </c>
      <c r="C130">
        <v>545</v>
      </c>
      <c r="D130" s="9">
        <f t="shared" si="1"/>
        <v>4.1255686850412179</v>
      </c>
      <c r="E130">
        <v>5</v>
      </c>
    </row>
    <row r="131" spans="1:5" x14ac:dyDescent="0.25">
      <c r="A131" s="1" t="s">
        <v>126</v>
      </c>
      <c r="B131" s="8">
        <v>45071</v>
      </c>
      <c r="C131">
        <v>126</v>
      </c>
      <c r="D131" s="9">
        <f t="shared" ref="D131:D194" si="2">(C131/B131)*1000</f>
        <v>2.7955891815136118</v>
      </c>
      <c r="E131">
        <v>5</v>
      </c>
    </row>
    <row r="132" spans="1:5" x14ac:dyDescent="0.25">
      <c r="A132" s="1" t="s">
        <v>127</v>
      </c>
      <c r="B132" s="8">
        <v>53413</v>
      </c>
      <c r="C132">
        <v>189</v>
      </c>
      <c r="D132" s="9">
        <f t="shared" si="2"/>
        <v>3.5384644187744554</v>
      </c>
      <c r="E132">
        <v>5</v>
      </c>
    </row>
    <row r="133" spans="1:5" x14ac:dyDescent="0.25">
      <c r="A133" s="1" t="s">
        <v>128</v>
      </c>
      <c r="B133" s="8">
        <v>194840</v>
      </c>
      <c r="C133">
        <v>822</v>
      </c>
      <c r="D133" s="9">
        <f t="shared" si="2"/>
        <v>4.2188462328064054</v>
      </c>
      <c r="E133">
        <v>5</v>
      </c>
    </row>
    <row r="134" spans="1:5" x14ac:dyDescent="0.25">
      <c r="A134" s="1" t="s">
        <v>129</v>
      </c>
      <c r="B134" s="8">
        <v>15649</v>
      </c>
      <c r="C134">
        <v>44</v>
      </c>
      <c r="D134" s="9">
        <f t="shared" si="2"/>
        <v>2.8116812575883441</v>
      </c>
      <c r="E134">
        <v>5</v>
      </c>
    </row>
    <row r="135" spans="1:5" x14ac:dyDescent="0.25">
      <c r="A135" s="1" t="s">
        <v>130</v>
      </c>
      <c r="B135" s="8">
        <v>31575</v>
      </c>
      <c r="C135">
        <v>281</v>
      </c>
      <c r="D135" s="9">
        <f t="shared" si="2"/>
        <v>8.8994457640538407</v>
      </c>
      <c r="E135">
        <v>5</v>
      </c>
    </row>
    <row r="136" spans="1:5" x14ac:dyDescent="0.25">
      <c r="A136" s="1" t="s">
        <v>131</v>
      </c>
      <c r="B136" s="8">
        <v>14895</v>
      </c>
      <c r="C136">
        <v>281</v>
      </c>
      <c r="D136" s="9">
        <f t="shared" si="2"/>
        <v>18.865391070829137</v>
      </c>
      <c r="E136">
        <v>7</v>
      </c>
    </row>
    <row r="137" spans="1:5" x14ac:dyDescent="0.25">
      <c r="A137" s="1" t="s">
        <v>132</v>
      </c>
      <c r="B137" s="8">
        <v>19615</v>
      </c>
      <c r="C137">
        <v>69</v>
      </c>
      <c r="D137" s="9">
        <f t="shared" si="2"/>
        <v>3.5177160336477185</v>
      </c>
      <c r="E137">
        <v>5</v>
      </c>
    </row>
    <row r="138" spans="1:5" x14ac:dyDescent="0.25">
      <c r="A138" s="1" t="s">
        <v>133</v>
      </c>
      <c r="B138" s="8">
        <v>33307</v>
      </c>
      <c r="C138">
        <v>-21</v>
      </c>
      <c r="D138" s="9">
        <f t="shared" si="2"/>
        <v>-0.63049809349386021</v>
      </c>
      <c r="E138">
        <v>4</v>
      </c>
    </row>
    <row r="139" spans="1:5" x14ac:dyDescent="0.25">
      <c r="A139" s="1" t="s">
        <v>134</v>
      </c>
      <c r="B139" s="8">
        <v>97858</v>
      </c>
      <c r="C139">
        <v>93</v>
      </c>
      <c r="D139" s="9">
        <f t="shared" si="2"/>
        <v>0.95035663921191937</v>
      </c>
      <c r="E139">
        <v>4</v>
      </c>
    </row>
    <row r="140" spans="1:5" x14ac:dyDescent="0.25">
      <c r="A140" s="1" t="s">
        <v>135</v>
      </c>
      <c r="B140" s="8">
        <v>25990</v>
      </c>
      <c r="C140">
        <v>186</v>
      </c>
      <c r="D140" s="9">
        <f t="shared" si="2"/>
        <v>7.1565986918045397</v>
      </c>
      <c r="E140">
        <v>5</v>
      </c>
    </row>
    <row r="141" spans="1:5" x14ac:dyDescent="0.25">
      <c r="A141" s="1" t="s">
        <v>136</v>
      </c>
      <c r="B141" s="8">
        <v>79747</v>
      </c>
      <c r="C141">
        <v>-105</v>
      </c>
      <c r="D141" s="9">
        <f t="shared" si="2"/>
        <v>-1.3166639497410559</v>
      </c>
      <c r="E141">
        <v>4</v>
      </c>
    </row>
    <row r="142" spans="1:5" x14ac:dyDescent="0.25">
      <c r="A142" s="1" t="s">
        <v>137</v>
      </c>
      <c r="B142" s="8">
        <v>22905</v>
      </c>
      <c r="C142">
        <v>56</v>
      </c>
      <c r="D142" s="9">
        <f t="shared" si="2"/>
        <v>2.44488103034272</v>
      </c>
      <c r="E142">
        <v>5</v>
      </c>
    </row>
    <row r="143" spans="1:5" x14ac:dyDescent="0.25">
      <c r="A143" s="1" t="s">
        <v>138</v>
      </c>
      <c r="B143" s="8">
        <v>69995</v>
      </c>
      <c r="C143">
        <v>299</v>
      </c>
      <c r="D143" s="9">
        <f t="shared" si="2"/>
        <v>4.271733695263948</v>
      </c>
      <c r="E143">
        <v>5</v>
      </c>
    </row>
    <row r="144" spans="1:5" x14ac:dyDescent="0.25">
      <c r="A144" s="1" t="s">
        <v>139</v>
      </c>
      <c r="B144" s="8">
        <v>55737</v>
      </c>
      <c r="C144">
        <v>341</v>
      </c>
      <c r="D144" s="9">
        <f t="shared" si="2"/>
        <v>6.1180185514110912</v>
      </c>
      <c r="E144">
        <v>5</v>
      </c>
    </row>
    <row r="145" spans="1:5" x14ac:dyDescent="0.25">
      <c r="A145" s="1" t="s">
        <v>140</v>
      </c>
      <c r="B145" s="8">
        <v>49489</v>
      </c>
      <c r="C145">
        <v>188</v>
      </c>
      <c r="D145" s="9">
        <f t="shared" si="2"/>
        <v>3.7988239810867062</v>
      </c>
      <c r="E145">
        <v>5</v>
      </c>
    </row>
    <row r="146" spans="1:5" x14ac:dyDescent="0.25">
      <c r="A146" s="1" t="s">
        <v>141</v>
      </c>
      <c r="B146" s="8">
        <v>26440</v>
      </c>
      <c r="C146">
        <v>170</v>
      </c>
      <c r="D146" s="9">
        <f t="shared" si="2"/>
        <v>6.4296520423600612</v>
      </c>
      <c r="E146">
        <v>5</v>
      </c>
    </row>
    <row r="147" spans="1:5" x14ac:dyDescent="0.25">
      <c r="A147" s="1" t="s">
        <v>142</v>
      </c>
      <c r="B147" s="8">
        <v>32806</v>
      </c>
      <c r="C147">
        <v>96</v>
      </c>
      <c r="D147" s="9">
        <f t="shared" si="2"/>
        <v>2.9262939706151312</v>
      </c>
      <c r="E147">
        <v>5</v>
      </c>
    </row>
    <row r="148" spans="1:5" x14ac:dyDescent="0.25">
      <c r="A148" s="1" t="s">
        <v>143</v>
      </c>
      <c r="B148" s="8">
        <v>35043</v>
      </c>
      <c r="C148">
        <v>-42</v>
      </c>
      <c r="D148" s="9">
        <f t="shared" si="2"/>
        <v>-1.1985275233284822</v>
      </c>
      <c r="E148">
        <v>4</v>
      </c>
    </row>
    <row r="149" spans="1:5" x14ac:dyDescent="0.25">
      <c r="A149" s="1" t="s">
        <v>144</v>
      </c>
      <c r="B149" s="8">
        <v>32529</v>
      </c>
      <c r="C149">
        <v>-90</v>
      </c>
      <c r="D149" s="9">
        <f t="shared" si="2"/>
        <v>-2.7667619662455043</v>
      </c>
      <c r="E149">
        <v>4</v>
      </c>
    </row>
    <row r="150" spans="1:5" x14ac:dyDescent="0.25">
      <c r="A150" s="1" t="s">
        <v>145</v>
      </c>
      <c r="B150" s="8">
        <v>34173</v>
      </c>
      <c r="C150">
        <v>-98</v>
      </c>
      <c r="D150" s="9">
        <f t="shared" si="2"/>
        <v>-2.8677610979428203</v>
      </c>
      <c r="E150">
        <v>4</v>
      </c>
    </row>
    <row r="151" spans="1:5" x14ac:dyDescent="0.25">
      <c r="A151" s="1" t="s">
        <v>146</v>
      </c>
      <c r="B151" s="8">
        <v>15101</v>
      </c>
      <c r="C151">
        <v>-54</v>
      </c>
      <c r="D151" s="9">
        <f t="shared" si="2"/>
        <v>-3.5759221243626249</v>
      </c>
      <c r="E151">
        <v>4</v>
      </c>
    </row>
    <row r="152" spans="1:5" x14ac:dyDescent="0.25">
      <c r="A152" s="1" t="s">
        <v>147</v>
      </c>
      <c r="B152" s="8">
        <v>73485</v>
      </c>
      <c r="C152">
        <v>1448</v>
      </c>
      <c r="D152" s="9">
        <f t="shared" si="2"/>
        <v>19.704701639790436</v>
      </c>
      <c r="E152">
        <v>7</v>
      </c>
    </row>
    <row r="153" spans="1:5" x14ac:dyDescent="0.25">
      <c r="A153" s="1" t="s">
        <v>148</v>
      </c>
      <c r="B153" s="8">
        <v>21978</v>
      </c>
      <c r="C153">
        <v>-12</v>
      </c>
      <c r="D153" s="9">
        <f t="shared" si="2"/>
        <v>-0.54600054600054604</v>
      </c>
      <c r="E153">
        <v>4</v>
      </c>
    </row>
    <row r="154" spans="1:5" x14ac:dyDescent="0.25">
      <c r="A154" s="1" t="s">
        <v>149</v>
      </c>
      <c r="B154" s="8">
        <v>25570</v>
      </c>
      <c r="C154">
        <v>15</v>
      </c>
      <c r="D154" s="9">
        <f t="shared" si="2"/>
        <v>0.58662495111458735</v>
      </c>
      <c r="E154">
        <v>4</v>
      </c>
    </row>
    <row r="155" spans="1:5" x14ac:dyDescent="0.25">
      <c r="A155" s="1" t="s">
        <v>150</v>
      </c>
      <c r="B155" s="8">
        <v>40780</v>
      </c>
      <c r="C155">
        <v>350</v>
      </c>
      <c r="D155" s="9">
        <f t="shared" si="2"/>
        <v>8.5826385483079939</v>
      </c>
      <c r="E155">
        <v>5</v>
      </c>
    </row>
    <row r="156" spans="1:5" x14ac:dyDescent="0.25">
      <c r="A156" s="1" t="s">
        <v>151</v>
      </c>
      <c r="B156" s="8">
        <v>24274</v>
      </c>
      <c r="C156">
        <v>218</v>
      </c>
      <c r="D156" s="9">
        <f t="shared" si="2"/>
        <v>8.9808025047375786</v>
      </c>
      <c r="E156">
        <v>6</v>
      </c>
    </row>
    <row r="157" spans="1:5" x14ac:dyDescent="0.25">
      <c r="A157" s="1" t="s">
        <v>152</v>
      </c>
      <c r="B157" s="8">
        <v>21962</v>
      </c>
      <c r="C157">
        <v>107</v>
      </c>
      <c r="D157" s="9">
        <f t="shared" si="2"/>
        <v>4.8720517257080411</v>
      </c>
      <c r="E157">
        <v>5</v>
      </c>
    </row>
    <row r="158" spans="1:5" x14ac:dyDescent="0.25">
      <c r="A158" s="1" t="s">
        <v>153</v>
      </c>
      <c r="B158" s="8">
        <v>74502</v>
      </c>
      <c r="C158">
        <v>-157</v>
      </c>
      <c r="D158" s="9">
        <f t="shared" si="2"/>
        <v>-2.1073259778260987</v>
      </c>
      <c r="E158">
        <v>4</v>
      </c>
    </row>
    <row r="159" spans="1:5" x14ac:dyDescent="0.25">
      <c r="A159" s="1" t="s">
        <v>154</v>
      </c>
      <c r="B159" s="8">
        <v>23389</v>
      </c>
      <c r="C159">
        <v>35</v>
      </c>
      <c r="D159" s="9">
        <f t="shared" si="2"/>
        <v>1.4964299457009704</v>
      </c>
      <c r="E159">
        <v>5</v>
      </c>
    </row>
    <row r="160" spans="1:5" x14ac:dyDescent="0.25">
      <c r="A160" s="1" t="s">
        <v>155</v>
      </c>
      <c r="B160" s="8">
        <v>45001</v>
      </c>
      <c r="C160">
        <v>-83</v>
      </c>
      <c r="D160" s="9">
        <f t="shared" si="2"/>
        <v>-1.8444034577009401</v>
      </c>
      <c r="E160">
        <v>4</v>
      </c>
    </row>
    <row r="161" spans="1:5" x14ac:dyDescent="0.25">
      <c r="A161" s="1" t="s">
        <v>156</v>
      </c>
      <c r="B161" s="8">
        <v>17166</v>
      </c>
      <c r="C161">
        <v>-15</v>
      </c>
      <c r="D161" s="9">
        <f t="shared" si="2"/>
        <v>-0.87382034253757424</v>
      </c>
      <c r="E161">
        <v>4</v>
      </c>
    </row>
    <row r="162" spans="1:5" x14ac:dyDescent="0.25">
      <c r="A162" s="1" t="s">
        <v>157</v>
      </c>
      <c r="B162" s="8">
        <v>24038</v>
      </c>
      <c r="C162">
        <v>42</v>
      </c>
      <c r="D162" s="9">
        <f t="shared" si="2"/>
        <v>1.7472335468841003</v>
      </c>
      <c r="E162">
        <v>5</v>
      </c>
    </row>
    <row r="163" spans="1:5" x14ac:dyDescent="0.25">
      <c r="A163" s="1" t="s">
        <v>158</v>
      </c>
      <c r="B163" s="8">
        <v>19571</v>
      </c>
      <c r="C163">
        <v>-37</v>
      </c>
      <c r="D163" s="9">
        <f t="shared" si="2"/>
        <v>-1.890552347861632</v>
      </c>
      <c r="E163">
        <v>4</v>
      </c>
    </row>
    <row r="164" spans="1:5" x14ac:dyDescent="0.25">
      <c r="A164" s="1" t="s">
        <v>159</v>
      </c>
      <c r="B164" s="8">
        <v>31305</v>
      </c>
      <c r="C164">
        <v>16</v>
      </c>
      <c r="D164" s="9">
        <f t="shared" si="2"/>
        <v>0.51110046318479474</v>
      </c>
      <c r="E164">
        <v>4</v>
      </c>
    </row>
    <row r="165" spans="1:5" x14ac:dyDescent="0.25">
      <c r="A165" s="1" t="s">
        <v>160</v>
      </c>
      <c r="B165" s="8">
        <v>71102</v>
      </c>
      <c r="C165">
        <v>530</v>
      </c>
      <c r="D165" s="9">
        <f t="shared" si="2"/>
        <v>7.4540800540069201</v>
      </c>
      <c r="E165">
        <v>5</v>
      </c>
    </row>
    <row r="166" spans="1:5" x14ac:dyDescent="0.25">
      <c r="A166" s="1" t="s">
        <v>161</v>
      </c>
      <c r="B166" s="8">
        <v>24087</v>
      </c>
      <c r="C166">
        <v>-16</v>
      </c>
      <c r="D166" s="9">
        <f t="shared" si="2"/>
        <v>-0.66425872877485781</v>
      </c>
      <c r="E166">
        <v>4</v>
      </c>
    </row>
    <row r="167" spans="1:5" x14ac:dyDescent="0.25">
      <c r="A167" s="1" t="s">
        <v>162</v>
      </c>
      <c r="B167" s="8">
        <v>68513</v>
      </c>
      <c r="C167">
        <v>-227</v>
      </c>
      <c r="D167" s="9">
        <f t="shared" si="2"/>
        <v>-3.3132398230992659</v>
      </c>
      <c r="E167">
        <v>4</v>
      </c>
    </row>
    <row r="168" spans="1:5" x14ac:dyDescent="0.25">
      <c r="A168" s="1" t="s">
        <v>163</v>
      </c>
      <c r="B168" s="8">
        <v>80489</v>
      </c>
      <c r="C168">
        <v>140</v>
      </c>
      <c r="D168" s="9">
        <f t="shared" si="2"/>
        <v>1.7393681124128764</v>
      </c>
      <c r="E168">
        <v>5</v>
      </c>
    </row>
    <row r="169" spans="1:5" x14ac:dyDescent="0.25">
      <c r="A169" s="1" t="s">
        <v>164</v>
      </c>
      <c r="B169" s="8">
        <v>37223</v>
      </c>
      <c r="C169">
        <v>126</v>
      </c>
      <c r="D169" s="9">
        <f t="shared" si="2"/>
        <v>3.3850038954409905</v>
      </c>
      <c r="E169">
        <v>5</v>
      </c>
    </row>
    <row r="170" spans="1:5" x14ac:dyDescent="0.25">
      <c r="A170" s="1" t="s">
        <v>165</v>
      </c>
      <c r="B170" s="8">
        <v>20274</v>
      </c>
      <c r="C170">
        <v>-93</v>
      </c>
      <c r="D170" s="9">
        <f t="shared" si="2"/>
        <v>-4.5871559633027523</v>
      </c>
      <c r="E170">
        <v>4</v>
      </c>
    </row>
    <row r="171" spans="1:5" x14ac:dyDescent="0.25">
      <c r="A171" s="1" t="s">
        <v>166</v>
      </c>
      <c r="B171" s="8">
        <v>12946</v>
      </c>
      <c r="C171">
        <v>5</v>
      </c>
      <c r="D171" s="9">
        <f t="shared" si="2"/>
        <v>0.38621968175498228</v>
      </c>
      <c r="E171">
        <v>4</v>
      </c>
    </row>
    <row r="172" spans="1:5" x14ac:dyDescent="0.25">
      <c r="A172" s="1" t="s">
        <v>167</v>
      </c>
      <c r="B172" s="8">
        <v>106322</v>
      </c>
      <c r="C172">
        <v>220</v>
      </c>
      <c r="D172" s="9">
        <f t="shared" si="2"/>
        <v>2.0691860574481296</v>
      </c>
      <c r="E172">
        <v>5</v>
      </c>
    </row>
    <row r="173" spans="1:5" x14ac:dyDescent="0.25">
      <c r="A173" s="1" t="s">
        <v>168</v>
      </c>
      <c r="B173" s="8">
        <v>31895</v>
      </c>
      <c r="C173">
        <v>188</v>
      </c>
      <c r="D173" s="9">
        <f t="shared" si="2"/>
        <v>5.8943408057689295</v>
      </c>
      <c r="E173">
        <v>5</v>
      </c>
    </row>
    <row r="174" spans="1:5" x14ac:dyDescent="0.25">
      <c r="A174" s="1" t="s">
        <v>169</v>
      </c>
      <c r="B174" s="8">
        <v>19349</v>
      </c>
      <c r="C174">
        <v>96</v>
      </c>
      <c r="D174" s="9">
        <f t="shared" si="2"/>
        <v>4.9614967181766501</v>
      </c>
      <c r="E174">
        <v>5</v>
      </c>
    </row>
    <row r="175" spans="1:5" x14ac:dyDescent="0.25">
      <c r="A175" s="1" t="s">
        <v>170</v>
      </c>
      <c r="B175" s="8">
        <v>63046</v>
      </c>
      <c r="C175">
        <v>-156</v>
      </c>
      <c r="D175" s="9">
        <f t="shared" si="2"/>
        <v>-2.4743837832693587</v>
      </c>
      <c r="E175">
        <v>4</v>
      </c>
    </row>
    <row r="176" spans="1:5" x14ac:dyDescent="0.25">
      <c r="A176" s="1" t="s">
        <v>171</v>
      </c>
      <c r="B176" s="8">
        <v>74004</v>
      </c>
      <c r="C176">
        <v>-155</v>
      </c>
      <c r="D176" s="9">
        <f t="shared" si="2"/>
        <v>-2.0944813793848982</v>
      </c>
      <c r="E176">
        <v>4</v>
      </c>
    </row>
    <row r="177" spans="1:5" x14ac:dyDescent="0.25">
      <c r="A177" s="1" t="s">
        <v>172</v>
      </c>
      <c r="B177" s="8">
        <v>24669</v>
      </c>
      <c r="C177">
        <v>-39</v>
      </c>
      <c r="D177" s="9">
        <f t="shared" si="2"/>
        <v>-1.5809315335035874</v>
      </c>
      <c r="E177">
        <v>4</v>
      </c>
    </row>
    <row r="178" spans="1:5" x14ac:dyDescent="0.25">
      <c r="A178" s="1" t="s">
        <v>173</v>
      </c>
      <c r="B178" s="8">
        <v>54487</v>
      </c>
      <c r="C178">
        <v>90</v>
      </c>
      <c r="D178" s="9">
        <f t="shared" si="2"/>
        <v>1.6517701470075432</v>
      </c>
      <c r="E178">
        <v>5</v>
      </c>
    </row>
    <row r="179" spans="1:5" x14ac:dyDescent="0.25">
      <c r="A179" s="1" t="s">
        <v>174</v>
      </c>
      <c r="B179" s="8">
        <v>32963</v>
      </c>
      <c r="C179">
        <v>200</v>
      </c>
      <c r="D179" s="9">
        <f t="shared" si="2"/>
        <v>6.0674089130236926</v>
      </c>
      <c r="E179">
        <v>5</v>
      </c>
    </row>
    <row r="180" spans="1:5" x14ac:dyDescent="0.25">
      <c r="A180" s="1" t="s">
        <v>175</v>
      </c>
      <c r="B180" s="8">
        <v>14093</v>
      </c>
      <c r="C180">
        <v>13</v>
      </c>
      <c r="D180" s="9">
        <f t="shared" si="2"/>
        <v>0.92244376640885539</v>
      </c>
      <c r="E180">
        <v>4</v>
      </c>
    </row>
    <row r="181" spans="1:5" x14ac:dyDescent="0.25">
      <c r="A181" s="1" t="s">
        <v>176</v>
      </c>
      <c r="B181" s="8">
        <v>89670</v>
      </c>
      <c r="C181">
        <v>-115</v>
      </c>
      <c r="D181" s="9">
        <f t="shared" si="2"/>
        <v>-1.2824802051968327</v>
      </c>
      <c r="E181">
        <v>4</v>
      </c>
    </row>
    <row r="182" spans="1:5" x14ac:dyDescent="0.25">
      <c r="A182" s="1" t="s">
        <v>177</v>
      </c>
      <c r="B182" s="8">
        <v>51960</v>
      </c>
      <c r="C182">
        <v>2</v>
      </c>
      <c r="D182" s="9">
        <f t="shared" si="2"/>
        <v>3.8491147036181679E-2</v>
      </c>
      <c r="E182">
        <v>4</v>
      </c>
    </row>
    <row r="183" spans="1:5" x14ac:dyDescent="0.25">
      <c r="A183" s="1" t="s">
        <v>178</v>
      </c>
      <c r="B183" s="8">
        <v>22356</v>
      </c>
      <c r="C183">
        <v>-51</v>
      </c>
      <c r="D183" s="9">
        <f t="shared" si="2"/>
        <v>-2.2812667740203976</v>
      </c>
      <c r="E183">
        <v>4</v>
      </c>
    </row>
    <row r="184" spans="1:5" x14ac:dyDescent="0.25">
      <c r="A184" s="1" t="s">
        <v>179</v>
      </c>
      <c r="B184" s="8">
        <v>118651</v>
      </c>
      <c r="C184">
        <v>-373</v>
      </c>
      <c r="D184" s="9">
        <f t="shared" si="2"/>
        <v>-3.1436734625076905</v>
      </c>
      <c r="E184">
        <v>4</v>
      </c>
    </row>
    <row r="185" spans="1:5" x14ac:dyDescent="0.25">
      <c r="A185" s="1" t="s">
        <v>180</v>
      </c>
      <c r="B185" s="8">
        <v>26511</v>
      </c>
      <c r="C185">
        <v>-8</v>
      </c>
      <c r="D185" s="9">
        <f t="shared" si="2"/>
        <v>-0.30176153294858737</v>
      </c>
      <c r="E185">
        <v>4</v>
      </c>
    </row>
    <row r="186" spans="1:5" x14ac:dyDescent="0.25">
      <c r="A186" s="1" t="s">
        <v>181</v>
      </c>
      <c r="B186" s="8">
        <v>23053</v>
      </c>
      <c r="C186">
        <v>-5</v>
      </c>
      <c r="D186" s="9">
        <f t="shared" si="2"/>
        <v>-0.21689151086626468</v>
      </c>
      <c r="E186">
        <v>4</v>
      </c>
    </row>
    <row r="187" spans="1:5" x14ac:dyDescent="0.25">
      <c r="A187" s="1" t="s">
        <v>182</v>
      </c>
      <c r="B187" s="8">
        <v>41727</v>
      </c>
      <c r="C187">
        <v>-64</v>
      </c>
      <c r="D187" s="9">
        <f t="shared" si="2"/>
        <v>-1.5337790878807487</v>
      </c>
      <c r="E187">
        <v>4</v>
      </c>
    </row>
    <row r="188" spans="1:5" x14ac:dyDescent="0.25">
      <c r="A188" s="1" t="s">
        <v>183</v>
      </c>
      <c r="B188" s="8">
        <v>19789</v>
      </c>
      <c r="C188">
        <v>-75</v>
      </c>
      <c r="D188" s="9">
        <f t="shared" si="2"/>
        <v>-3.7899843347314164</v>
      </c>
      <c r="E188">
        <v>4</v>
      </c>
    </row>
    <row r="189" spans="1:5" x14ac:dyDescent="0.25">
      <c r="A189" s="1" t="s">
        <v>184</v>
      </c>
      <c r="B189" s="8">
        <v>36428</v>
      </c>
      <c r="C189">
        <v>29</v>
      </c>
      <c r="D189" s="9">
        <f t="shared" si="2"/>
        <v>0.79609091907324037</v>
      </c>
      <c r="E189">
        <v>4</v>
      </c>
    </row>
    <row r="190" spans="1:5" x14ac:dyDescent="0.25">
      <c r="A190" s="1" t="s">
        <v>185</v>
      </c>
      <c r="B190" s="8">
        <v>37498</v>
      </c>
      <c r="C190">
        <v>-53</v>
      </c>
      <c r="D190" s="9">
        <f t="shared" si="2"/>
        <v>-1.4134087151314736</v>
      </c>
      <c r="E190">
        <v>4</v>
      </c>
    </row>
    <row r="191" spans="1:5" x14ac:dyDescent="0.25">
      <c r="A191" s="1" t="s">
        <v>186</v>
      </c>
      <c r="B191" s="8">
        <v>17472</v>
      </c>
      <c r="C191">
        <v>23</v>
      </c>
      <c r="D191" s="9">
        <f t="shared" si="2"/>
        <v>1.3163919413919414</v>
      </c>
      <c r="E191">
        <v>4</v>
      </c>
    </row>
    <row r="192" spans="1:5" x14ac:dyDescent="0.25">
      <c r="A192" s="1" t="s">
        <v>187</v>
      </c>
      <c r="B192" s="8">
        <v>13237</v>
      </c>
      <c r="C192">
        <v>26</v>
      </c>
      <c r="D192" s="9">
        <f t="shared" si="2"/>
        <v>1.9641912820125407</v>
      </c>
      <c r="E192">
        <v>5</v>
      </c>
    </row>
    <row r="193" spans="1:5" x14ac:dyDescent="0.25">
      <c r="A193" s="1" t="s">
        <v>188</v>
      </c>
      <c r="B193" s="8">
        <v>17212</v>
      </c>
      <c r="C193">
        <v>43</v>
      </c>
      <c r="D193" s="9">
        <f t="shared" si="2"/>
        <v>2.4982570299790847</v>
      </c>
      <c r="E193">
        <v>5</v>
      </c>
    </row>
    <row r="194" spans="1:5" x14ac:dyDescent="0.25">
      <c r="A194" s="1" t="s">
        <v>189</v>
      </c>
      <c r="B194" s="8">
        <v>25947</v>
      </c>
      <c r="C194">
        <v>101</v>
      </c>
      <c r="D194" s="9">
        <f t="shared" si="2"/>
        <v>3.8925501984815201</v>
      </c>
      <c r="E194">
        <v>5</v>
      </c>
    </row>
    <row r="195" spans="1:5" x14ac:dyDescent="0.25">
      <c r="A195" s="1" t="s">
        <v>190</v>
      </c>
      <c r="B195" s="8">
        <v>11927</v>
      </c>
      <c r="C195">
        <v>72</v>
      </c>
      <c r="D195" s="9">
        <f t="shared" ref="D195:D208" si="3">(C195/B195)*1000</f>
        <v>6.0367234006875163</v>
      </c>
      <c r="E195">
        <v>5</v>
      </c>
    </row>
    <row r="196" spans="1:5" x14ac:dyDescent="0.25">
      <c r="A196" s="1" t="s">
        <v>191</v>
      </c>
      <c r="B196" s="8">
        <v>12460</v>
      </c>
      <c r="C196">
        <v>107</v>
      </c>
      <c r="D196" s="9">
        <f t="shared" si="3"/>
        <v>8.5874799357945424</v>
      </c>
      <c r="E196">
        <v>5</v>
      </c>
    </row>
    <row r="197" spans="1:5" x14ac:dyDescent="0.25">
      <c r="A197" s="1" t="s">
        <v>192</v>
      </c>
      <c r="B197" s="8">
        <v>27483</v>
      </c>
      <c r="C197">
        <v>-56</v>
      </c>
      <c r="D197" s="9">
        <f t="shared" si="3"/>
        <v>-2.0376232580140452</v>
      </c>
      <c r="E197">
        <v>4</v>
      </c>
    </row>
    <row r="198" spans="1:5" x14ac:dyDescent="0.25">
      <c r="A198" s="1" t="s">
        <v>193</v>
      </c>
      <c r="B198" s="8">
        <v>65126</v>
      </c>
      <c r="C198">
        <v>-107</v>
      </c>
      <c r="D198" s="9">
        <f t="shared" si="3"/>
        <v>-1.6429690139114945</v>
      </c>
      <c r="E198">
        <v>4</v>
      </c>
    </row>
    <row r="199" spans="1:5" x14ac:dyDescent="0.25">
      <c r="A199" s="1" t="s">
        <v>194</v>
      </c>
      <c r="B199" s="8">
        <v>32482</v>
      </c>
      <c r="C199">
        <v>89</v>
      </c>
      <c r="D199" s="9">
        <f t="shared" si="3"/>
        <v>2.7399790653284897</v>
      </c>
      <c r="E199">
        <v>5</v>
      </c>
    </row>
    <row r="200" spans="1:5" x14ac:dyDescent="0.25">
      <c r="A200" s="1" t="s">
        <v>195</v>
      </c>
      <c r="B200" s="8">
        <v>52271</v>
      </c>
      <c r="C200">
        <v>233</v>
      </c>
      <c r="D200" s="9">
        <f t="shared" si="3"/>
        <v>4.4575385969275505</v>
      </c>
      <c r="E200">
        <v>5</v>
      </c>
    </row>
    <row r="201" spans="1:5" x14ac:dyDescent="0.25">
      <c r="A201" s="1" t="s">
        <v>196</v>
      </c>
      <c r="B201" s="8">
        <v>33051</v>
      </c>
      <c r="C201">
        <v>-5</v>
      </c>
      <c r="D201" s="9">
        <f t="shared" si="3"/>
        <v>-0.15128135306042176</v>
      </c>
      <c r="E201">
        <v>4</v>
      </c>
    </row>
    <row r="202" spans="1:5" x14ac:dyDescent="0.25">
      <c r="A202" s="1" t="s">
        <v>197</v>
      </c>
      <c r="B202" s="8">
        <v>98963</v>
      </c>
      <c r="C202">
        <v>-31</v>
      </c>
      <c r="D202" s="9">
        <f t="shared" si="3"/>
        <v>-0.31324838576033465</v>
      </c>
      <c r="E202">
        <v>4</v>
      </c>
    </row>
    <row r="203" spans="1:5" x14ac:dyDescent="0.25">
      <c r="A203" s="1" t="s">
        <v>198</v>
      </c>
      <c r="B203" s="8">
        <v>92046</v>
      </c>
      <c r="C203">
        <v>229</v>
      </c>
      <c r="D203" s="9">
        <f t="shared" si="3"/>
        <v>2.4878864915368402</v>
      </c>
      <c r="E203">
        <v>5</v>
      </c>
    </row>
    <row r="204" spans="1:5" x14ac:dyDescent="0.25">
      <c r="A204" s="1" t="s">
        <v>199</v>
      </c>
      <c r="B204" s="8">
        <v>29462</v>
      </c>
      <c r="C204">
        <v>-70</v>
      </c>
      <c r="D204" s="9">
        <f t="shared" si="3"/>
        <v>-2.3759418912497452</v>
      </c>
      <c r="E204">
        <v>4</v>
      </c>
    </row>
    <row r="205" spans="1:5" x14ac:dyDescent="0.25">
      <c r="A205" s="1" t="s">
        <v>200</v>
      </c>
      <c r="B205" s="8">
        <v>27248</v>
      </c>
      <c r="C205">
        <v>-28</v>
      </c>
      <c r="D205" s="9">
        <f t="shared" si="3"/>
        <v>-1.0275983558426305</v>
      </c>
      <c r="E205">
        <v>4</v>
      </c>
    </row>
    <row r="206" spans="1:5" x14ac:dyDescent="0.25">
      <c r="A206" s="1" t="s">
        <v>201</v>
      </c>
      <c r="B206" s="8">
        <v>42482</v>
      </c>
      <c r="C206">
        <v>-74</v>
      </c>
      <c r="D206" s="9">
        <f t="shared" si="3"/>
        <v>-1.741914222494233</v>
      </c>
      <c r="E206">
        <v>4</v>
      </c>
    </row>
    <row r="207" spans="1:5" x14ac:dyDescent="0.25">
      <c r="A207" s="1" t="s">
        <v>202</v>
      </c>
      <c r="B207" s="8">
        <v>12161</v>
      </c>
      <c r="C207">
        <v>-3</v>
      </c>
      <c r="D207" s="9">
        <f t="shared" si="3"/>
        <v>-0.24669023928953213</v>
      </c>
      <c r="E207">
        <v>4</v>
      </c>
    </row>
    <row r="208" spans="1:5" x14ac:dyDescent="0.25">
      <c r="A208" s="1" t="s">
        <v>203</v>
      </c>
      <c r="B208" s="8">
        <v>33903</v>
      </c>
      <c r="C208">
        <v>78</v>
      </c>
      <c r="D208" s="9">
        <f t="shared" si="3"/>
        <v>2.3006813556322445</v>
      </c>
      <c r="E208">
        <v>5</v>
      </c>
    </row>
  </sheetData>
  <phoneticPr fontId="7" type="noConversion"/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8"/>
  <sheetViews>
    <sheetView workbookViewId="0">
      <selection activeCell="C2" sqref="C2"/>
    </sheetView>
  </sheetViews>
  <sheetFormatPr defaultRowHeight="15" x14ac:dyDescent="0.25"/>
  <cols>
    <col min="1" max="1" width="31.7109375" bestFit="1" customWidth="1"/>
    <col min="2" max="2" width="12.42578125" customWidth="1"/>
  </cols>
  <sheetData>
    <row r="1" spans="1:3" x14ac:dyDescent="0.25">
      <c r="A1" s="3" t="s">
        <v>220</v>
      </c>
    </row>
    <row r="2" spans="1:3" x14ac:dyDescent="0.25">
      <c r="A2" t="s">
        <v>219</v>
      </c>
      <c r="B2" t="s">
        <v>220</v>
      </c>
      <c r="C2" t="s">
        <v>253</v>
      </c>
    </row>
    <row r="3" spans="1:3" x14ac:dyDescent="0.25">
      <c r="A3" s="1" t="s">
        <v>0</v>
      </c>
      <c r="B3" s="9">
        <v>117.6346357</v>
      </c>
      <c r="C3">
        <v>4</v>
      </c>
    </row>
    <row r="4" spans="1:3" x14ac:dyDescent="0.25">
      <c r="A4" s="1" t="s">
        <v>1</v>
      </c>
      <c r="B4" s="9">
        <v>116.4190333</v>
      </c>
      <c r="C4">
        <v>4</v>
      </c>
    </row>
    <row r="5" spans="1:3" x14ac:dyDescent="0.25">
      <c r="A5" s="1" t="s">
        <v>2</v>
      </c>
      <c r="B5" s="9">
        <v>93.601286169999995</v>
      </c>
      <c r="C5">
        <v>6</v>
      </c>
    </row>
    <row r="6" spans="1:3" x14ac:dyDescent="0.25">
      <c r="A6" s="1" t="s">
        <v>3</v>
      </c>
      <c r="B6" s="9">
        <v>121.59879340000001</v>
      </c>
      <c r="C6">
        <v>4</v>
      </c>
    </row>
    <row r="7" spans="1:3" x14ac:dyDescent="0.25">
      <c r="A7" s="1" t="s">
        <v>4</v>
      </c>
      <c r="B7" s="9">
        <v>124.20615530000001</v>
      </c>
      <c r="C7">
        <v>4</v>
      </c>
    </row>
    <row r="8" spans="1:3" x14ac:dyDescent="0.25">
      <c r="A8" s="1" t="s">
        <v>5</v>
      </c>
      <c r="B8" s="9">
        <v>126.0901314</v>
      </c>
      <c r="C8">
        <v>4</v>
      </c>
    </row>
    <row r="9" spans="1:3" x14ac:dyDescent="0.25">
      <c r="A9" s="1" t="s">
        <v>6</v>
      </c>
      <c r="B9" s="9">
        <v>160.0507614</v>
      </c>
      <c r="C9">
        <v>2</v>
      </c>
    </row>
    <row r="10" spans="1:3" x14ac:dyDescent="0.25">
      <c r="A10" s="1" t="s">
        <v>7</v>
      </c>
      <c r="B10" s="9">
        <v>134.13757699999999</v>
      </c>
      <c r="C10">
        <v>3</v>
      </c>
    </row>
    <row r="11" spans="1:3" x14ac:dyDescent="0.25">
      <c r="A11" s="1" t="s">
        <v>8</v>
      </c>
      <c r="B11" s="9">
        <v>135.00397770000001</v>
      </c>
      <c r="C11">
        <v>3</v>
      </c>
    </row>
    <row r="12" spans="1:3" x14ac:dyDescent="0.25">
      <c r="A12" s="1" t="s">
        <v>9</v>
      </c>
      <c r="B12" s="9">
        <v>124.6945489</v>
      </c>
      <c r="C12">
        <v>4</v>
      </c>
    </row>
    <row r="13" spans="1:3" x14ac:dyDescent="0.25">
      <c r="A13" s="2" t="s">
        <v>204</v>
      </c>
      <c r="B13" s="9">
        <v>68.168338950000006</v>
      </c>
      <c r="C13">
        <v>7</v>
      </c>
    </row>
    <row r="14" spans="1:3" x14ac:dyDescent="0.25">
      <c r="A14" s="1" t="s">
        <v>10</v>
      </c>
      <c r="B14" s="9">
        <v>133.7380833</v>
      </c>
      <c r="C14">
        <v>3</v>
      </c>
    </row>
    <row r="15" spans="1:3" x14ac:dyDescent="0.25">
      <c r="A15" s="1" t="s">
        <v>11</v>
      </c>
      <c r="B15" s="9">
        <v>153.89859390000001</v>
      </c>
      <c r="C15">
        <v>2</v>
      </c>
    </row>
    <row r="16" spans="1:3" x14ac:dyDescent="0.25">
      <c r="A16" s="1" t="s">
        <v>12</v>
      </c>
      <c r="B16" s="9">
        <v>135.0036576</v>
      </c>
      <c r="C16">
        <v>3</v>
      </c>
    </row>
    <row r="17" spans="1:3" x14ac:dyDescent="0.25">
      <c r="A17" s="1" t="s">
        <v>13</v>
      </c>
      <c r="B17" s="9">
        <v>140.84284260000001</v>
      </c>
      <c r="C17">
        <v>3</v>
      </c>
    </row>
    <row r="18" spans="1:3" x14ac:dyDescent="0.25">
      <c r="A18" s="1" t="s">
        <v>14</v>
      </c>
      <c r="B18" s="9">
        <v>125.9057265</v>
      </c>
      <c r="C18">
        <v>4</v>
      </c>
    </row>
    <row r="19" spans="1:3" x14ac:dyDescent="0.25">
      <c r="A19" s="1" t="s">
        <v>15</v>
      </c>
      <c r="B19" s="9">
        <v>148.07892000000001</v>
      </c>
      <c r="C19">
        <v>2</v>
      </c>
    </row>
    <row r="20" spans="1:3" x14ac:dyDescent="0.25">
      <c r="A20" s="1" t="s">
        <v>16</v>
      </c>
      <c r="B20" s="9">
        <v>150.7422402</v>
      </c>
      <c r="C20">
        <v>2</v>
      </c>
    </row>
    <row r="21" spans="1:3" x14ac:dyDescent="0.25">
      <c r="A21" s="1" t="s">
        <v>17</v>
      </c>
      <c r="B21" s="9">
        <v>126.68726239999999</v>
      </c>
      <c r="C21">
        <v>4</v>
      </c>
    </row>
    <row r="22" spans="1:3" x14ac:dyDescent="0.25">
      <c r="A22" s="1" t="s">
        <v>18</v>
      </c>
      <c r="B22" s="9">
        <v>75.359864520000002</v>
      </c>
      <c r="C22">
        <v>7</v>
      </c>
    </row>
    <row r="23" spans="1:3" x14ac:dyDescent="0.25">
      <c r="A23" s="1" t="s">
        <v>19</v>
      </c>
      <c r="B23" s="9">
        <v>112.2465021</v>
      </c>
      <c r="C23">
        <v>5</v>
      </c>
    </row>
    <row r="24" spans="1:3" x14ac:dyDescent="0.25">
      <c r="A24" s="1" t="s">
        <v>20</v>
      </c>
      <c r="B24" s="9">
        <v>143.800738</v>
      </c>
      <c r="C24">
        <v>3</v>
      </c>
    </row>
    <row r="25" spans="1:3" x14ac:dyDescent="0.25">
      <c r="A25" s="1" t="s">
        <v>21</v>
      </c>
      <c r="B25" s="9">
        <v>117.52374709999999</v>
      </c>
      <c r="C25">
        <v>4</v>
      </c>
    </row>
    <row r="26" spans="1:3" x14ac:dyDescent="0.25">
      <c r="A26" s="1" t="s">
        <v>22</v>
      </c>
      <c r="B26" s="9">
        <v>89.244186046511629</v>
      </c>
      <c r="C26">
        <v>6</v>
      </c>
    </row>
    <row r="27" spans="1:3" x14ac:dyDescent="0.25">
      <c r="A27" s="1" t="s">
        <v>23</v>
      </c>
      <c r="B27" s="9">
        <v>118.0273097</v>
      </c>
      <c r="C27">
        <v>4</v>
      </c>
    </row>
    <row r="28" spans="1:3" x14ac:dyDescent="0.25">
      <c r="A28" s="1" t="s">
        <v>24</v>
      </c>
      <c r="B28" s="9">
        <v>130.38531159999999</v>
      </c>
      <c r="C28">
        <v>3</v>
      </c>
    </row>
    <row r="29" spans="1:3" x14ac:dyDescent="0.25">
      <c r="A29" s="1" t="s">
        <v>25</v>
      </c>
      <c r="B29" s="9">
        <v>147.2131148</v>
      </c>
      <c r="C29">
        <v>2</v>
      </c>
    </row>
    <row r="30" spans="1:3" x14ac:dyDescent="0.25">
      <c r="A30" s="1" t="s">
        <v>26</v>
      </c>
      <c r="B30" s="9">
        <v>134.90131579999999</v>
      </c>
      <c r="C30">
        <v>3</v>
      </c>
    </row>
    <row r="31" spans="1:3" x14ac:dyDescent="0.25">
      <c r="A31" s="1" t="s">
        <v>27</v>
      </c>
      <c r="B31" s="9">
        <v>130.81516869999999</v>
      </c>
      <c r="C31">
        <v>3</v>
      </c>
    </row>
    <row r="32" spans="1:3" x14ac:dyDescent="0.25">
      <c r="A32" s="1" t="s">
        <v>28</v>
      </c>
      <c r="B32" s="9">
        <v>106.364073</v>
      </c>
      <c r="C32">
        <v>5</v>
      </c>
    </row>
    <row r="33" spans="1:3" x14ac:dyDescent="0.25">
      <c r="A33" s="1" t="s">
        <v>29</v>
      </c>
      <c r="B33" s="9">
        <v>131.28333860000001</v>
      </c>
      <c r="C33">
        <v>3</v>
      </c>
    </row>
    <row r="34" spans="1:3" x14ac:dyDescent="0.25">
      <c r="A34" s="1" t="s">
        <v>30</v>
      </c>
      <c r="B34" s="9">
        <v>157.31432860000001</v>
      </c>
      <c r="C34">
        <v>2</v>
      </c>
    </row>
    <row r="35" spans="1:3" x14ac:dyDescent="0.25">
      <c r="A35" s="1" t="s">
        <v>31</v>
      </c>
      <c r="B35" s="9">
        <v>122.43871780000001</v>
      </c>
      <c r="C35">
        <v>4</v>
      </c>
    </row>
    <row r="36" spans="1:3" x14ac:dyDescent="0.25">
      <c r="A36" s="1" t="s">
        <v>32</v>
      </c>
      <c r="B36" s="9">
        <v>122.50585220000001</v>
      </c>
      <c r="C36">
        <v>4</v>
      </c>
    </row>
    <row r="37" spans="1:3" x14ac:dyDescent="0.25">
      <c r="A37" s="1" t="s">
        <v>33</v>
      </c>
      <c r="B37" s="9">
        <v>125.11221949999999</v>
      </c>
      <c r="C37">
        <v>4</v>
      </c>
    </row>
    <row r="38" spans="1:3" x14ac:dyDescent="0.25">
      <c r="A38" s="1" t="s">
        <v>34</v>
      </c>
      <c r="B38" s="9">
        <v>130.75601370000001</v>
      </c>
      <c r="C38">
        <v>3</v>
      </c>
    </row>
    <row r="39" spans="1:3" x14ac:dyDescent="0.25">
      <c r="A39" s="1" t="s">
        <v>35</v>
      </c>
      <c r="B39" s="9">
        <v>150.9158697</v>
      </c>
      <c r="C39">
        <v>2</v>
      </c>
    </row>
    <row r="40" spans="1:3" x14ac:dyDescent="0.25">
      <c r="A40" s="1" t="s">
        <v>36</v>
      </c>
      <c r="B40" s="9">
        <v>124.90364996599411</v>
      </c>
      <c r="C40">
        <v>4</v>
      </c>
    </row>
    <row r="41" spans="1:3" x14ac:dyDescent="0.25">
      <c r="A41" s="1" t="s">
        <v>217</v>
      </c>
      <c r="B41" s="9">
        <v>118.9</v>
      </c>
      <c r="C41">
        <v>4</v>
      </c>
    </row>
    <row r="42" spans="1:3" x14ac:dyDescent="0.25">
      <c r="A42" s="1" t="s">
        <v>37</v>
      </c>
      <c r="B42" s="9">
        <v>143.74804140000001</v>
      </c>
      <c r="C42">
        <v>3</v>
      </c>
    </row>
    <row r="43" spans="1:3" x14ac:dyDescent="0.25">
      <c r="A43" s="1" t="s">
        <v>38</v>
      </c>
      <c r="B43" s="9">
        <v>123.43605549999999</v>
      </c>
      <c r="C43">
        <v>4</v>
      </c>
    </row>
    <row r="44" spans="1:3" x14ac:dyDescent="0.25">
      <c r="A44" s="1" t="s">
        <v>39</v>
      </c>
      <c r="B44" s="9">
        <v>140.56720100000001</v>
      </c>
      <c r="C44">
        <v>3</v>
      </c>
    </row>
    <row r="45" spans="1:3" x14ac:dyDescent="0.25">
      <c r="A45" s="1" t="s">
        <v>40</v>
      </c>
      <c r="B45" s="9">
        <v>133.07369679999999</v>
      </c>
      <c r="C45">
        <v>3</v>
      </c>
    </row>
    <row r="46" spans="1:3" x14ac:dyDescent="0.25">
      <c r="A46" s="1" t="s">
        <v>41</v>
      </c>
      <c r="B46" s="9">
        <v>115.4625695</v>
      </c>
      <c r="C46">
        <v>4</v>
      </c>
    </row>
    <row r="47" spans="1:3" x14ac:dyDescent="0.25">
      <c r="A47" s="1" t="s">
        <v>42</v>
      </c>
      <c r="B47" s="9">
        <v>170.4145729</v>
      </c>
      <c r="C47">
        <v>1</v>
      </c>
    </row>
    <row r="48" spans="1:3" x14ac:dyDescent="0.25">
      <c r="A48" s="1" t="s">
        <v>43</v>
      </c>
      <c r="B48" s="9">
        <v>120.05838199999999</v>
      </c>
      <c r="C48">
        <v>4</v>
      </c>
    </row>
    <row r="49" spans="1:3" x14ac:dyDescent="0.25">
      <c r="A49" s="1" t="s">
        <v>44</v>
      </c>
      <c r="B49" s="9">
        <v>145.37134810000001</v>
      </c>
      <c r="C49">
        <v>3</v>
      </c>
    </row>
    <row r="50" spans="1:3" x14ac:dyDescent="0.25">
      <c r="A50" s="1" t="s">
        <v>45</v>
      </c>
      <c r="B50" s="9">
        <v>128.48560180000001</v>
      </c>
      <c r="C50">
        <v>4</v>
      </c>
    </row>
    <row r="51" spans="1:3" x14ac:dyDescent="0.25">
      <c r="A51" s="1" t="s">
        <v>46</v>
      </c>
      <c r="B51" s="9">
        <v>140.7018443</v>
      </c>
      <c r="C51">
        <v>3</v>
      </c>
    </row>
    <row r="52" spans="1:3" x14ac:dyDescent="0.25">
      <c r="A52" s="1" t="s">
        <v>47</v>
      </c>
      <c r="B52" s="9">
        <v>132.49952260000001</v>
      </c>
      <c r="C52">
        <v>3</v>
      </c>
    </row>
    <row r="53" spans="1:3" x14ac:dyDescent="0.25">
      <c r="A53" s="1" t="s">
        <v>48</v>
      </c>
      <c r="B53" s="9">
        <v>135.36931820000001</v>
      </c>
      <c r="C53">
        <v>3</v>
      </c>
    </row>
    <row r="54" spans="1:3" x14ac:dyDescent="0.25">
      <c r="A54" s="1" t="s">
        <v>49</v>
      </c>
      <c r="B54" s="9">
        <v>120.78384800000001</v>
      </c>
      <c r="C54">
        <v>4</v>
      </c>
    </row>
    <row r="55" spans="1:3" x14ac:dyDescent="0.25">
      <c r="A55" s="1" t="s">
        <v>50</v>
      </c>
      <c r="B55" s="9">
        <v>127.5427543</v>
      </c>
      <c r="C55">
        <v>4</v>
      </c>
    </row>
    <row r="56" spans="1:3" x14ac:dyDescent="0.25">
      <c r="A56" s="1" t="s">
        <v>51</v>
      </c>
      <c r="B56" s="9">
        <v>113.44036699999999</v>
      </c>
      <c r="C56">
        <v>5</v>
      </c>
    </row>
    <row r="57" spans="1:3" x14ac:dyDescent="0.25">
      <c r="A57" s="1" t="s">
        <v>52</v>
      </c>
      <c r="B57" s="9">
        <v>146.43934820000001</v>
      </c>
      <c r="C57">
        <v>2</v>
      </c>
    </row>
    <row r="58" spans="1:3" x14ac:dyDescent="0.25">
      <c r="A58" s="1" t="s">
        <v>53</v>
      </c>
      <c r="B58" s="9">
        <v>131.1312964</v>
      </c>
      <c r="C58">
        <v>3</v>
      </c>
    </row>
    <row r="59" spans="1:3" x14ac:dyDescent="0.25">
      <c r="A59" s="1" t="s">
        <v>54</v>
      </c>
      <c r="B59" s="9">
        <v>125.1725019</v>
      </c>
      <c r="C59">
        <v>4</v>
      </c>
    </row>
    <row r="60" spans="1:3" x14ac:dyDescent="0.25">
      <c r="A60" s="1" t="s">
        <v>55</v>
      </c>
      <c r="B60" s="9">
        <v>123.580740117746</v>
      </c>
      <c r="C60">
        <v>4</v>
      </c>
    </row>
    <row r="61" spans="1:3" x14ac:dyDescent="0.25">
      <c r="A61" s="1" t="s">
        <v>56</v>
      </c>
      <c r="B61" s="9">
        <v>105.93955320000001</v>
      </c>
      <c r="C61">
        <v>5</v>
      </c>
    </row>
    <row r="62" spans="1:3" x14ac:dyDescent="0.25">
      <c r="A62" s="1" t="s">
        <v>57</v>
      </c>
      <c r="B62" s="9">
        <v>122.4751523</v>
      </c>
      <c r="C62">
        <v>4</v>
      </c>
    </row>
    <row r="63" spans="1:3" x14ac:dyDescent="0.25">
      <c r="A63" s="1" t="s">
        <v>58</v>
      </c>
      <c r="B63" s="9">
        <v>159.86483949999999</v>
      </c>
      <c r="C63">
        <v>2</v>
      </c>
    </row>
    <row r="64" spans="1:3" x14ac:dyDescent="0.25">
      <c r="A64" s="1" t="s">
        <v>59</v>
      </c>
      <c r="B64" s="9">
        <v>134.87488540000001</v>
      </c>
      <c r="C64">
        <v>3</v>
      </c>
    </row>
    <row r="65" spans="1:3" x14ac:dyDescent="0.25">
      <c r="A65" s="1" t="s">
        <v>60</v>
      </c>
      <c r="B65" s="9">
        <v>120.12794978574446</v>
      </c>
      <c r="C65">
        <v>4</v>
      </c>
    </row>
    <row r="66" spans="1:3" x14ac:dyDescent="0.25">
      <c r="A66" s="1" t="s">
        <v>61</v>
      </c>
      <c r="B66" s="9">
        <v>144.54057280000001</v>
      </c>
      <c r="C66">
        <v>3</v>
      </c>
    </row>
    <row r="67" spans="1:3" x14ac:dyDescent="0.25">
      <c r="A67" s="1" t="s">
        <v>62</v>
      </c>
      <c r="B67" s="9">
        <v>143.04341790000001</v>
      </c>
      <c r="C67">
        <v>3</v>
      </c>
    </row>
    <row r="68" spans="1:3" x14ac:dyDescent="0.25">
      <c r="A68" s="1" t="s">
        <v>63</v>
      </c>
      <c r="B68" s="9">
        <v>124.4149177</v>
      </c>
      <c r="C68">
        <v>4</v>
      </c>
    </row>
    <row r="69" spans="1:3" x14ac:dyDescent="0.25">
      <c r="A69" s="1" t="s">
        <v>64</v>
      </c>
      <c r="B69" s="9">
        <v>111.209068</v>
      </c>
      <c r="C69">
        <v>5</v>
      </c>
    </row>
    <row r="70" spans="1:3" x14ac:dyDescent="0.25">
      <c r="A70" s="1" t="s">
        <v>65</v>
      </c>
      <c r="B70" s="9">
        <v>154.09979340000001</v>
      </c>
      <c r="C70">
        <v>2</v>
      </c>
    </row>
    <row r="71" spans="1:3" x14ac:dyDescent="0.25">
      <c r="A71" s="1" t="s">
        <v>66</v>
      </c>
      <c r="B71" s="9">
        <v>154.73684209999999</v>
      </c>
      <c r="C71">
        <v>2</v>
      </c>
    </row>
    <row r="72" spans="1:3" x14ac:dyDescent="0.25">
      <c r="A72" s="1" t="s">
        <v>67</v>
      </c>
      <c r="B72" s="9">
        <v>114.8726145</v>
      </c>
      <c r="C72">
        <v>4</v>
      </c>
    </row>
    <row r="73" spans="1:3" x14ac:dyDescent="0.25">
      <c r="A73" s="1" t="s">
        <v>68</v>
      </c>
      <c r="B73" s="9">
        <v>142.27716330000001</v>
      </c>
      <c r="C73">
        <v>3</v>
      </c>
    </row>
    <row r="74" spans="1:3" x14ac:dyDescent="0.25">
      <c r="A74" s="1" t="s">
        <v>69</v>
      </c>
      <c r="B74" s="9">
        <v>121.08741999999999</v>
      </c>
      <c r="C74">
        <v>4</v>
      </c>
    </row>
    <row r="75" spans="1:3" x14ac:dyDescent="0.25">
      <c r="A75" s="1" t="s">
        <v>70</v>
      </c>
      <c r="B75" s="9">
        <v>159.86842110000001</v>
      </c>
      <c r="C75">
        <v>2</v>
      </c>
    </row>
    <row r="76" spans="1:3" x14ac:dyDescent="0.25">
      <c r="A76" s="1" t="s">
        <v>71</v>
      </c>
      <c r="B76" s="9">
        <v>123.8988834</v>
      </c>
      <c r="C76">
        <v>4</v>
      </c>
    </row>
    <row r="77" spans="1:3" x14ac:dyDescent="0.25">
      <c r="A77" s="1" t="s">
        <v>72</v>
      </c>
      <c r="B77" s="9">
        <v>138.50707850000001</v>
      </c>
      <c r="C77">
        <v>3</v>
      </c>
    </row>
    <row r="78" spans="1:3" x14ac:dyDescent="0.25">
      <c r="A78" s="1" t="s">
        <v>73</v>
      </c>
      <c r="B78" s="9">
        <v>141.0566038</v>
      </c>
      <c r="C78">
        <v>3</v>
      </c>
    </row>
    <row r="79" spans="1:3" x14ac:dyDescent="0.25">
      <c r="A79" s="1" t="s">
        <v>74</v>
      </c>
      <c r="B79" s="9">
        <v>148.63553669999999</v>
      </c>
      <c r="C79">
        <v>2</v>
      </c>
    </row>
    <row r="80" spans="1:3" x14ac:dyDescent="0.25">
      <c r="A80" s="1" t="s">
        <v>75</v>
      </c>
      <c r="B80" s="9">
        <v>104.1150828</v>
      </c>
      <c r="C80">
        <v>5</v>
      </c>
    </row>
    <row r="81" spans="1:3" x14ac:dyDescent="0.25">
      <c r="A81" s="1" t="s">
        <v>76</v>
      </c>
      <c r="B81" s="9">
        <v>137.50618510000001</v>
      </c>
      <c r="C81">
        <v>3</v>
      </c>
    </row>
    <row r="82" spans="1:3" x14ac:dyDescent="0.25">
      <c r="A82" s="1" t="s">
        <v>77</v>
      </c>
      <c r="B82" s="9">
        <v>106.6176471</v>
      </c>
      <c r="C82">
        <v>5</v>
      </c>
    </row>
    <row r="83" spans="1:3" x14ac:dyDescent="0.25">
      <c r="A83" s="1" t="s">
        <v>78</v>
      </c>
      <c r="B83" s="9">
        <v>153.23703449999999</v>
      </c>
      <c r="C83">
        <v>2</v>
      </c>
    </row>
    <row r="84" spans="1:3" x14ac:dyDescent="0.25">
      <c r="A84" s="1" t="s">
        <v>79</v>
      </c>
      <c r="B84" s="9">
        <v>141.37567150000001</v>
      </c>
      <c r="C84">
        <v>3</v>
      </c>
    </row>
    <row r="85" spans="1:3" x14ac:dyDescent="0.25">
      <c r="A85" s="1" t="s">
        <v>80</v>
      </c>
      <c r="B85" s="9">
        <v>98.205128209999998</v>
      </c>
      <c r="C85">
        <v>5</v>
      </c>
    </row>
    <row r="86" spans="1:3" x14ac:dyDescent="0.25">
      <c r="A86" s="1" t="s">
        <v>81</v>
      </c>
      <c r="B86" s="9">
        <v>141.66775240000001</v>
      </c>
      <c r="C86">
        <v>3</v>
      </c>
    </row>
    <row r="87" spans="1:3" x14ac:dyDescent="0.25">
      <c r="A87" s="1" t="s">
        <v>82</v>
      </c>
      <c r="B87" s="9">
        <v>143.75</v>
      </c>
      <c r="C87">
        <v>3</v>
      </c>
    </row>
    <row r="88" spans="1:3" x14ac:dyDescent="0.25">
      <c r="A88" s="1" t="s">
        <v>83</v>
      </c>
      <c r="B88" s="9">
        <v>118.8500919</v>
      </c>
      <c r="C88">
        <v>4</v>
      </c>
    </row>
    <row r="89" spans="1:3" x14ac:dyDescent="0.25">
      <c r="A89" s="1" t="s">
        <v>84</v>
      </c>
      <c r="B89" s="9">
        <v>118.23758840000001</v>
      </c>
      <c r="C89">
        <v>4</v>
      </c>
    </row>
    <row r="90" spans="1:3" x14ac:dyDescent="0.25">
      <c r="A90" s="1" t="s">
        <v>85</v>
      </c>
      <c r="B90" s="9">
        <v>127.42561449999999</v>
      </c>
      <c r="C90">
        <v>4</v>
      </c>
    </row>
    <row r="91" spans="1:3" x14ac:dyDescent="0.25">
      <c r="A91" s="1" t="s">
        <v>86</v>
      </c>
      <c r="B91" s="9">
        <v>124.5427791</v>
      </c>
      <c r="C91">
        <v>4</v>
      </c>
    </row>
    <row r="92" spans="1:3" x14ac:dyDescent="0.25">
      <c r="A92" s="1" t="s">
        <v>87</v>
      </c>
      <c r="B92" s="9">
        <v>121.9550919</v>
      </c>
      <c r="C92">
        <v>4</v>
      </c>
    </row>
    <row r="93" spans="1:3" x14ac:dyDescent="0.25">
      <c r="A93" s="1" t="s">
        <v>88</v>
      </c>
      <c r="B93" s="9">
        <v>131.15845540000001</v>
      </c>
      <c r="C93">
        <v>3</v>
      </c>
    </row>
    <row r="94" spans="1:3" x14ac:dyDescent="0.25">
      <c r="A94" s="1" t="s">
        <v>89</v>
      </c>
      <c r="B94" s="9">
        <v>134.28961749999999</v>
      </c>
      <c r="C94">
        <v>3</v>
      </c>
    </row>
    <row r="95" spans="1:3" x14ac:dyDescent="0.25">
      <c r="A95" s="1" t="s">
        <v>90</v>
      </c>
      <c r="B95" s="9">
        <v>124.5604003</v>
      </c>
      <c r="C95">
        <v>4</v>
      </c>
    </row>
    <row r="96" spans="1:3" x14ac:dyDescent="0.25">
      <c r="A96" s="1" t="s">
        <v>91</v>
      </c>
      <c r="B96" s="9">
        <v>132.97384120000001</v>
      </c>
      <c r="C96">
        <v>3</v>
      </c>
    </row>
    <row r="97" spans="1:3" x14ac:dyDescent="0.25">
      <c r="A97" s="1" t="s">
        <v>92</v>
      </c>
      <c r="B97" s="9">
        <v>146.6813348</v>
      </c>
      <c r="C97">
        <v>2</v>
      </c>
    </row>
    <row r="98" spans="1:3" x14ac:dyDescent="0.25">
      <c r="A98" s="1" t="s">
        <v>93</v>
      </c>
      <c r="B98" s="9">
        <v>66.231374518667337</v>
      </c>
      <c r="C98">
        <v>7</v>
      </c>
    </row>
    <row r="99" spans="1:3" x14ac:dyDescent="0.25">
      <c r="A99" s="1" t="s">
        <v>94</v>
      </c>
      <c r="B99" s="9">
        <v>159.17603</v>
      </c>
      <c r="C99">
        <v>2</v>
      </c>
    </row>
    <row r="100" spans="1:3" x14ac:dyDescent="0.25">
      <c r="A100" s="1" t="s">
        <v>95</v>
      </c>
      <c r="B100" s="9">
        <v>113.7334556</v>
      </c>
      <c r="C100">
        <v>5</v>
      </c>
    </row>
    <row r="101" spans="1:3" x14ac:dyDescent="0.25">
      <c r="A101" s="1" t="s">
        <v>96</v>
      </c>
      <c r="B101" s="9">
        <v>128.0376766</v>
      </c>
      <c r="C101">
        <v>4</v>
      </c>
    </row>
    <row r="102" spans="1:3" x14ac:dyDescent="0.25">
      <c r="A102" s="1" t="s">
        <v>97</v>
      </c>
      <c r="B102" s="9">
        <v>177.72925760000001</v>
      </c>
      <c r="C102">
        <v>1</v>
      </c>
    </row>
    <row r="103" spans="1:3" x14ac:dyDescent="0.25">
      <c r="A103" s="1" t="s">
        <v>98</v>
      </c>
      <c r="B103" s="9">
        <v>112.6604119</v>
      </c>
      <c r="C103">
        <v>5</v>
      </c>
    </row>
    <row r="104" spans="1:3" x14ac:dyDescent="0.25">
      <c r="A104" s="1" t="s">
        <v>99</v>
      </c>
      <c r="B104" s="9">
        <v>110.01594900000001</v>
      </c>
      <c r="C104">
        <v>5</v>
      </c>
    </row>
    <row r="105" spans="1:3" x14ac:dyDescent="0.25">
      <c r="A105" s="1" t="s">
        <v>100</v>
      </c>
      <c r="B105" s="9">
        <v>132.74585830000001</v>
      </c>
      <c r="C105">
        <v>3</v>
      </c>
    </row>
    <row r="106" spans="1:3" x14ac:dyDescent="0.25">
      <c r="A106" s="1" t="s">
        <v>101</v>
      </c>
      <c r="B106" s="9">
        <v>143.01461159999999</v>
      </c>
      <c r="C106">
        <v>3</v>
      </c>
    </row>
    <row r="107" spans="1:3" x14ac:dyDescent="0.25">
      <c r="A107" s="1" t="s">
        <v>102</v>
      </c>
      <c r="B107" s="9">
        <v>145.44908380000001</v>
      </c>
      <c r="C107">
        <v>3</v>
      </c>
    </row>
    <row r="108" spans="1:3" x14ac:dyDescent="0.25">
      <c r="A108" s="1" t="s">
        <v>103</v>
      </c>
      <c r="B108" s="9">
        <v>136.93534099999999</v>
      </c>
      <c r="C108">
        <v>3</v>
      </c>
    </row>
    <row r="109" spans="1:3" x14ac:dyDescent="0.25">
      <c r="A109" s="1" t="s">
        <v>104</v>
      </c>
      <c r="B109" s="9">
        <v>117.4922866</v>
      </c>
      <c r="C109">
        <v>4</v>
      </c>
    </row>
    <row r="110" spans="1:3" x14ac:dyDescent="0.25">
      <c r="A110" s="1" t="s">
        <v>105</v>
      </c>
      <c r="B110" s="9">
        <v>146.66809509999999</v>
      </c>
      <c r="C110">
        <v>2</v>
      </c>
    </row>
    <row r="111" spans="1:3" x14ac:dyDescent="0.25">
      <c r="A111" s="1" t="s">
        <v>106</v>
      </c>
      <c r="B111" s="9">
        <v>140.8203125</v>
      </c>
      <c r="C111">
        <v>3</v>
      </c>
    </row>
    <row r="112" spans="1:3" x14ac:dyDescent="0.25">
      <c r="A112" s="1" t="s">
        <v>107</v>
      </c>
      <c r="B112" s="9">
        <v>163.9443436</v>
      </c>
      <c r="C112">
        <v>1</v>
      </c>
    </row>
    <row r="113" spans="1:3" x14ac:dyDescent="0.25">
      <c r="A113" s="1" t="s">
        <v>108</v>
      </c>
      <c r="B113" s="9">
        <v>109.2980857</v>
      </c>
      <c r="C113">
        <v>5</v>
      </c>
    </row>
    <row r="114" spans="1:3" x14ac:dyDescent="0.25">
      <c r="A114" s="1" t="s">
        <v>109</v>
      </c>
      <c r="B114" s="9">
        <v>144.36201779999999</v>
      </c>
      <c r="C114">
        <v>3</v>
      </c>
    </row>
    <row r="115" spans="1:3" x14ac:dyDescent="0.25">
      <c r="A115" s="1" t="s">
        <v>110</v>
      </c>
      <c r="B115" s="9">
        <v>131.1096857</v>
      </c>
      <c r="C115">
        <v>3</v>
      </c>
    </row>
    <row r="116" spans="1:3" x14ac:dyDescent="0.25">
      <c r="A116" s="1" t="s">
        <v>111</v>
      </c>
      <c r="B116" s="9">
        <v>157.4728901</v>
      </c>
      <c r="C116">
        <v>2</v>
      </c>
    </row>
    <row r="117" spans="1:3" x14ac:dyDescent="0.25">
      <c r="A117" s="1" t="s">
        <v>112</v>
      </c>
      <c r="B117" s="9">
        <v>145.17172719999999</v>
      </c>
      <c r="C117">
        <v>3</v>
      </c>
    </row>
    <row r="118" spans="1:3" x14ac:dyDescent="0.25">
      <c r="A118" s="1" t="s">
        <v>113</v>
      </c>
      <c r="B118" s="9">
        <v>140.93678600000001</v>
      </c>
      <c r="C118">
        <v>3</v>
      </c>
    </row>
    <row r="119" spans="1:3" x14ac:dyDescent="0.25">
      <c r="A119" s="1" t="s">
        <v>114</v>
      </c>
      <c r="B119" s="9">
        <v>118.9379004</v>
      </c>
      <c r="C119">
        <v>4</v>
      </c>
    </row>
    <row r="120" spans="1:3" x14ac:dyDescent="0.25">
      <c r="A120" s="1" t="s">
        <v>115</v>
      </c>
      <c r="B120" s="9">
        <v>122.33096089999999</v>
      </c>
      <c r="C120">
        <v>4</v>
      </c>
    </row>
    <row r="121" spans="1:3" x14ac:dyDescent="0.25">
      <c r="A121" s="1" t="s">
        <v>116</v>
      </c>
      <c r="B121" s="9">
        <v>107.8936688</v>
      </c>
      <c r="C121">
        <v>5</v>
      </c>
    </row>
    <row r="122" spans="1:3" x14ac:dyDescent="0.25">
      <c r="A122" s="1" t="s">
        <v>117</v>
      </c>
      <c r="B122" s="9">
        <v>126.4617691</v>
      </c>
      <c r="C122">
        <v>4</v>
      </c>
    </row>
    <row r="123" spans="1:3" x14ac:dyDescent="0.25">
      <c r="A123" s="1" t="s">
        <v>118</v>
      </c>
      <c r="B123" s="9">
        <v>119.44952809999999</v>
      </c>
      <c r="C123">
        <v>4</v>
      </c>
    </row>
    <row r="124" spans="1:3" x14ac:dyDescent="0.25">
      <c r="A124" s="1" t="s">
        <v>119</v>
      </c>
      <c r="B124" s="9">
        <v>130.73612249999999</v>
      </c>
      <c r="C124">
        <v>3</v>
      </c>
    </row>
    <row r="125" spans="1:3" x14ac:dyDescent="0.25">
      <c r="A125" s="1" t="s">
        <v>120</v>
      </c>
      <c r="B125" s="9">
        <v>121.9660411</v>
      </c>
      <c r="C125">
        <v>4</v>
      </c>
    </row>
    <row r="126" spans="1:3" x14ac:dyDescent="0.25">
      <c r="A126" s="1" t="s">
        <v>121</v>
      </c>
      <c r="B126" s="9">
        <v>134.56383489999999</v>
      </c>
      <c r="C126">
        <v>3</v>
      </c>
    </row>
    <row r="127" spans="1:3" x14ac:dyDescent="0.25">
      <c r="A127" s="1" t="s">
        <v>122</v>
      </c>
      <c r="B127" s="9">
        <v>134.90935820000001</v>
      </c>
      <c r="C127">
        <v>3</v>
      </c>
    </row>
    <row r="128" spans="1:3" x14ac:dyDescent="0.25">
      <c r="A128" s="1" t="s">
        <v>123</v>
      </c>
      <c r="B128" s="9">
        <v>153.12822629999999</v>
      </c>
      <c r="C128">
        <v>2</v>
      </c>
    </row>
    <row r="129" spans="1:3" x14ac:dyDescent="0.25">
      <c r="A129" s="1" t="s">
        <v>124</v>
      </c>
      <c r="B129" s="9">
        <v>173.66320830000001</v>
      </c>
      <c r="C129">
        <v>1</v>
      </c>
    </row>
    <row r="130" spans="1:3" x14ac:dyDescent="0.25">
      <c r="A130" s="1" t="s">
        <v>125</v>
      </c>
      <c r="B130" s="9">
        <v>124.996486</v>
      </c>
      <c r="C130">
        <v>4</v>
      </c>
    </row>
    <row r="131" spans="1:3" x14ac:dyDescent="0.25">
      <c r="A131" s="1" t="s">
        <v>126</v>
      </c>
      <c r="B131" s="9">
        <v>148.80970429999999</v>
      </c>
      <c r="C131">
        <v>2</v>
      </c>
    </row>
    <row r="132" spans="1:3" x14ac:dyDescent="0.25">
      <c r="A132" s="1" t="s">
        <v>127</v>
      </c>
      <c r="B132" s="9">
        <v>137.75109950000001</v>
      </c>
      <c r="C132">
        <v>3</v>
      </c>
    </row>
    <row r="133" spans="1:3" x14ac:dyDescent="0.25">
      <c r="A133" s="1" t="s">
        <v>128</v>
      </c>
      <c r="B133" s="9">
        <v>135.3673847</v>
      </c>
      <c r="C133">
        <v>3</v>
      </c>
    </row>
    <row r="134" spans="1:3" x14ac:dyDescent="0.25">
      <c r="A134" s="1" t="s">
        <v>129</v>
      </c>
      <c r="B134" s="9">
        <v>123.8993711</v>
      </c>
      <c r="C134">
        <v>4</v>
      </c>
    </row>
    <row r="135" spans="1:3" x14ac:dyDescent="0.25">
      <c r="A135" s="1" t="s">
        <v>130</v>
      </c>
      <c r="B135" s="9">
        <v>134.95051430000001</v>
      </c>
      <c r="C135">
        <v>3</v>
      </c>
    </row>
    <row r="136" spans="1:3" x14ac:dyDescent="0.25">
      <c r="A136" s="1" t="s">
        <v>131</v>
      </c>
      <c r="B136" s="9">
        <v>101.4564967</v>
      </c>
      <c r="C136">
        <v>5</v>
      </c>
    </row>
    <row r="137" spans="1:3" x14ac:dyDescent="0.25">
      <c r="A137" s="1" t="s">
        <v>132</v>
      </c>
      <c r="B137" s="9">
        <v>126.7342414</v>
      </c>
      <c r="C137">
        <v>4</v>
      </c>
    </row>
    <row r="138" spans="1:3" x14ac:dyDescent="0.25">
      <c r="A138" s="1" t="s">
        <v>133</v>
      </c>
      <c r="B138" s="9">
        <v>126.2182305</v>
      </c>
      <c r="C138">
        <v>4</v>
      </c>
    </row>
    <row r="139" spans="1:3" x14ac:dyDescent="0.25">
      <c r="A139" s="1" t="s">
        <v>134</v>
      </c>
      <c r="B139" s="9">
        <v>130.7475498</v>
      </c>
      <c r="C139">
        <v>3</v>
      </c>
    </row>
    <row r="140" spans="1:3" x14ac:dyDescent="0.25">
      <c r="A140" s="1" t="s">
        <v>135</v>
      </c>
      <c r="B140" s="9">
        <v>132.93502609999999</v>
      </c>
      <c r="C140">
        <v>3</v>
      </c>
    </row>
    <row r="141" spans="1:3" x14ac:dyDescent="0.25">
      <c r="A141" s="1" t="s">
        <v>136</v>
      </c>
      <c r="B141" s="9">
        <v>150.69509590000001</v>
      </c>
      <c r="C141">
        <v>2</v>
      </c>
    </row>
    <row r="142" spans="1:3" x14ac:dyDescent="0.25">
      <c r="A142" s="1" t="s">
        <v>137</v>
      </c>
      <c r="B142" s="9">
        <v>123.726505</v>
      </c>
      <c r="C142">
        <v>4</v>
      </c>
    </row>
    <row r="143" spans="1:3" x14ac:dyDescent="0.25">
      <c r="A143" s="1" t="s">
        <v>138</v>
      </c>
      <c r="B143" s="9">
        <v>138.79245990000001</v>
      </c>
      <c r="C143">
        <v>3</v>
      </c>
    </row>
    <row r="144" spans="1:3" x14ac:dyDescent="0.25">
      <c r="A144" s="1" t="s">
        <v>139</v>
      </c>
      <c r="B144" s="9">
        <v>133.89811359999999</v>
      </c>
      <c r="C144">
        <v>3</v>
      </c>
    </row>
    <row r="145" spans="1:3" x14ac:dyDescent="0.25">
      <c r="A145" s="1" t="s">
        <v>140</v>
      </c>
      <c r="B145" s="9">
        <v>132.85972620000001</v>
      </c>
      <c r="C145">
        <v>3</v>
      </c>
    </row>
    <row r="146" spans="1:3" x14ac:dyDescent="0.25">
      <c r="A146" s="1" t="s">
        <v>141</v>
      </c>
      <c r="B146" s="9">
        <v>107.5671105</v>
      </c>
      <c r="C146">
        <v>5</v>
      </c>
    </row>
    <row r="147" spans="1:3" x14ac:dyDescent="0.25">
      <c r="A147" s="1" t="s">
        <v>142</v>
      </c>
      <c r="B147" s="9">
        <v>121.1206897</v>
      </c>
      <c r="C147">
        <v>4</v>
      </c>
    </row>
    <row r="148" spans="1:3" x14ac:dyDescent="0.25">
      <c r="A148" s="1" t="s">
        <v>143</v>
      </c>
      <c r="B148" s="9">
        <v>142.02602229999999</v>
      </c>
      <c r="C148">
        <v>3</v>
      </c>
    </row>
    <row r="149" spans="1:3" x14ac:dyDescent="0.25">
      <c r="A149" s="1" t="s">
        <v>144</v>
      </c>
      <c r="B149" s="9">
        <v>123.8733706</v>
      </c>
      <c r="C149">
        <v>4</v>
      </c>
    </row>
    <row r="150" spans="1:3" x14ac:dyDescent="0.25">
      <c r="A150" s="1" t="s">
        <v>145</v>
      </c>
      <c r="B150" s="9">
        <v>127.9330636</v>
      </c>
      <c r="C150">
        <v>4</v>
      </c>
    </row>
    <row r="151" spans="1:3" x14ac:dyDescent="0.25">
      <c r="A151" s="1" t="s">
        <v>146</v>
      </c>
      <c r="B151" s="9">
        <v>171.60731469999999</v>
      </c>
      <c r="C151">
        <v>1</v>
      </c>
    </row>
    <row r="152" spans="1:3" x14ac:dyDescent="0.25">
      <c r="A152" s="1" t="s">
        <v>147</v>
      </c>
      <c r="B152" s="9">
        <v>76.323300470000007</v>
      </c>
      <c r="C152">
        <v>7</v>
      </c>
    </row>
    <row r="153" spans="1:3" x14ac:dyDescent="0.25">
      <c r="A153" s="1" t="s">
        <v>148</v>
      </c>
      <c r="B153" s="9">
        <v>144.79198299999999</v>
      </c>
      <c r="C153">
        <v>3</v>
      </c>
    </row>
    <row r="154" spans="1:3" x14ac:dyDescent="0.25">
      <c r="A154" s="1" t="s">
        <v>149</v>
      </c>
      <c r="B154" s="9">
        <v>138.84093709999999</v>
      </c>
      <c r="C154">
        <v>3</v>
      </c>
    </row>
    <row r="155" spans="1:3" x14ac:dyDescent="0.25">
      <c r="A155" s="1" t="s">
        <v>150</v>
      </c>
      <c r="B155" s="9">
        <v>114.3084952</v>
      </c>
      <c r="C155">
        <v>4</v>
      </c>
    </row>
    <row r="156" spans="1:3" x14ac:dyDescent="0.25">
      <c r="A156" s="1" t="s">
        <v>151</v>
      </c>
      <c r="B156" s="9">
        <v>92.404787810000002</v>
      </c>
      <c r="C156">
        <v>6</v>
      </c>
    </row>
    <row r="157" spans="1:3" x14ac:dyDescent="0.25">
      <c r="A157" s="1" t="s">
        <v>152</v>
      </c>
      <c r="B157" s="9">
        <v>145.17180089999999</v>
      </c>
      <c r="C157">
        <v>3</v>
      </c>
    </row>
    <row r="158" spans="1:3" x14ac:dyDescent="0.25">
      <c r="A158" s="1" t="s">
        <v>153</v>
      </c>
      <c r="B158" s="9">
        <v>121.9505963</v>
      </c>
      <c r="C158">
        <v>4</v>
      </c>
    </row>
    <row r="159" spans="1:3" x14ac:dyDescent="0.25">
      <c r="A159" s="1" t="s">
        <v>154</v>
      </c>
      <c r="B159" s="9">
        <v>120.54650549999999</v>
      </c>
      <c r="C159">
        <v>4</v>
      </c>
    </row>
    <row r="160" spans="1:3" x14ac:dyDescent="0.25">
      <c r="A160" s="1" t="s">
        <v>155</v>
      </c>
      <c r="B160" s="9">
        <v>132.51584460000001</v>
      </c>
      <c r="C160">
        <v>3</v>
      </c>
    </row>
    <row r="161" spans="1:3" x14ac:dyDescent="0.25">
      <c r="A161" s="1" t="s">
        <v>156</v>
      </c>
      <c r="B161" s="9">
        <v>121.3457944</v>
      </c>
      <c r="C161">
        <v>4</v>
      </c>
    </row>
    <row r="162" spans="1:3" x14ac:dyDescent="0.25">
      <c r="A162" s="1" t="s">
        <v>157</v>
      </c>
      <c r="B162" s="9">
        <v>161.7647059</v>
      </c>
      <c r="C162">
        <v>2</v>
      </c>
    </row>
    <row r="163" spans="1:3" x14ac:dyDescent="0.25">
      <c r="A163" s="1" t="s">
        <v>158</v>
      </c>
      <c r="B163" s="9">
        <v>157.60171310000001</v>
      </c>
      <c r="C163">
        <v>2</v>
      </c>
    </row>
    <row r="164" spans="1:3" x14ac:dyDescent="0.25">
      <c r="A164" s="1" t="s">
        <v>159</v>
      </c>
      <c r="B164" s="9">
        <v>132.1897074</v>
      </c>
      <c r="C164">
        <v>3</v>
      </c>
    </row>
    <row r="165" spans="1:3" x14ac:dyDescent="0.25">
      <c r="A165" s="1" t="s">
        <v>160</v>
      </c>
      <c r="B165" s="9">
        <v>94.03585803</v>
      </c>
      <c r="C165">
        <v>6</v>
      </c>
    </row>
    <row r="166" spans="1:3" x14ac:dyDescent="0.25">
      <c r="A166" s="1" t="s">
        <v>161</v>
      </c>
      <c r="B166" s="9">
        <v>124.99361759999999</v>
      </c>
      <c r="C166">
        <v>4</v>
      </c>
    </row>
    <row r="167" spans="1:3" x14ac:dyDescent="0.25">
      <c r="A167" s="1" t="s">
        <v>162</v>
      </c>
      <c r="B167" s="9">
        <v>146.0592776</v>
      </c>
      <c r="C167">
        <v>2</v>
      </c>
    </row>
    <row r="168" spans="1:3" x14ac:dyDescent="0.25">
      <c r="A168" s="1" t="s">
        <v>163</v>
      </c>
      <c r="B168" s="9">
        <v>139.1030245</v>
      </c>
      <c r="C168">
        <v>3</v>
      </c>
    </row>
    <row r="169" spans="1:3" x14ac:dyDescent="0.25">
      <c r="A169" s="1" t="s">
        <v>164</v>
      </c>
      <c r="B169" s="9">
        <v>113.143539</v>
      </c>
      <c r="C169">
        <v>5</v>
      </c>
    </row>
    <row r="170" spans="1:3" x14ac:dyDescent="0.25">
      <c r="A170" s="1" t="s">
        <v>165</v>
      </c>
      <c r="B170" s="9">
        <v>145.83738260000001</v>
      </c>
      <c r="C170">
        <v>2</v>
      </c>
    </row>
    <row r="171" spans="1:3" x14ac:dyDescent="0.25">
      <c r="A171" s="1" t="s">
        <v>166</v>
      </c>
      <c r="B171" s="9">
        <v>138.69828459999999</v>
      </c>
      <c r="C171">
        <v>3</v>
      </c>
    </row>
    <row r="172" spans="1:3" x14ac:dyDescent="0.25">
      <c r="A172" s="1" t="s">
        <v>167</v>
      </c>
      <c r="B172" s="9">
        <v>125.5440536</v>
      </c>
      <c r="C172">
        <v>4</v>
      </c>
    </row>
    <row r="173" spans="1:3" x14ac:dyDescent="0.25">
      <c r="A173" s="1" t="s">
        <v>168</v>
      </c>
      <c r="B173" s="9">
        <v>107.34086240000001</v>
      </c>
      <c r="C173">
        <v>5</v>
      </c>
    </row>
    <row r="174" spans="1:3" x14ac:dyDescent="0.25">
      <c r="A174" s="1" t="s">
        <v>169</v>
      </c>
      <c r="B174" s="9">
        <v>113.7446549</v>
      </c>
      <c r="C174">
        <v>5</v>
      </c>
    </row>
    <row r="175" spans="1:3" x14ac:dyDescent="0.25">
      <c r="A175" s="1" t="s">
        <v>170</v>
      </c>
      <c r="B175" s="9">
        <v>142.1938299</v>
      </c>
      <c r="C175">
        <v>3</v>
      </c>
    </row>
    <row r="176" spans="1:3" x14ac:dyDescent="0.25">
      <c r="A176" s="1" t="s">
        <v>171</v>
      </c>
      <c r="B176" s="9">
        <v>138.4587846</v>
      </c>
      <c r="C176">
        <v>3</v>
      </c>
    </row>
    <row r="177" spans="1:3" x14ac:dyDescent="0.25">
      <c r="A177" s="1" t="s">
        <v>172</v>
      </c>
      <c r="B177" s="9">
        <v>154.181422</v>
      </c>
      <c r="C177">
        <v>2</v>
      </c>
    </row>
    <row r="178" spans="1:3" x14ac:dyDescent="0.25">
      <c r="A178" s="1" t="s">
        <v>173</v>
      </c>
      <c r="B178" s="9">
        <v>131.81389870000001</v>
      </c>
      <c r="C178">
        <v>3</v>
      </c>
    </row>
    <row r="179" spans="1:3" x14ac:dyDescent="0.25">
      <c r="A179" s="1" t="s">
        <v>174</v>
      </c>
      <c r="B179" s="9">
        <v>131.30823704808051</v>
      </c>
      <c r="C179">
        <v>3</v>
      </c>
    </row>
    <row r="180" spans="1:3" x14ac:dyDescent="0.25">
      <c r="A180" s="1" t="s">
        <v>175</v>
      </c>
      <c r="B180" s="9">
        <v>116.7635226</v>
      </c>
      <c r="C180">
        <v>4</v>
      </c>
    </row>
    <row r="181" spans="1:3" x14ac:dyDescent="0.25">
      <c r="A181" s="1" t="s">
        <v>176</v>
      </c>
      <c r="B181" s="9">
        <v>137.68328450000001</v>
      </c>
      <c r="C181">
        <v>3</v>
      </c>
    </row>
    <row r="182" spans="1:3" x14ac:dyDescent="0.25">
      <c r="A182" s="1" t="s">
        <v>177</v>
      </c>
      <c r="B182" s="9">
        <v>144.91669949999999</v>
      </c>
      <c r="C182">
        <v>3</v>
      </c>
    </row>
    <row r="183" spans="1:3" x14ac:dyDescent="0.25">
      <c r="A183" s="1" t="s">
        <v>178</v>
      </c>
      <c r="B183" s="9">
        <v>136.3044122</v>
      </c>
      <c r="C183">
        <v>3</v>
      </c>
    </row>
    <row r="184" spans="1:3" x14ac:dyDescent="0.25">
      <c r="A184" s="1" t="s">
        <v>179</v>
      </c>
      <c r="B184" s="9">
        <v>123.32683230000001</v>
      </c>
      <c r="C184">
        <v>4</v>
      </c>
    </row>
    <row r="185" spans="1:3" x14ac:dyDescent="0.25">
      <c r="A185" s="1" t="s">
        <v>180</v>
      </c>
      <c r="B185" s="9">
        <v>134.04255319999999</v>
      </c>
      <c r="C185">
        <v>3</v>
      </c>
    </row>
    <row r="186" spans="1:3" x14ac:dyDescent="0.25">
      <c r="A186" s="1" t="s">
        <v>181</v>
      </c>
      <c r="B186" s="9">
        <v>121.6941571</v>
      </c>
      <c r="C186">
        <v>4</v>
      </c>
    </row>
    <row r="187" spans="1:3" x14ac:dyDescent="0.25">
      <c r="A187" s="1" t="s">
        <v>182</v>
      </c>
      <c r="B187" s="9">
        <v>123.8715406</v>
      </c>
      <c r="C187">
        <v>4</v>
      </c>
    </row>
    <row r="188" spans="1:3" x14ac:dyDescent="0.25">
      <c r="A188" s="1" t="s">
        <v>183</v>
      </c>
      <c r="B188" s="9">
        <v>135.71204019999999</v>
      </c>
      <c r="C188">
        <v>3</v>
      </c>
    </row>
    <row r="189" spans="1:3" x14ac:dyDescent="0.25">
      <c r="A189" s="1" t="s">
        <v>184</v>
      </c>
      <c r="B189" s="9">
        <v>105.6097171</v>
      </c>
      <c r="C189">
        <v>5</v>
      </c>
    </row>
    <row r="190" spans="1:3" x14ac:dyDescent="0.25">
      <c r="A190" s="1" t="s">
        <v>185</v>
      </c>
      <c r="B190" s="9">
        <v>162.29700650000001</v>
      </c>
      <c r="C190">
        <v>1</v>
      </c>
    </row>
    <row r="191" spans="1:3" x14ac:dyDescent="0.25">
      <c r="A191" s="1" t="s">
        <v>186</v>
      </c>
      <c r="B191" s="9">
        <v>136.00447260000001</v>
      </c>
      <c r="C191">
        <v>3</v>
      </c>
    </row>
    <row r="192" spans="1:3" x14ac:dyDescent="0.25">
      <c r="A192" s="1" t="s">
        <v>187</v>
      </c>
      <c r="B192" s="9">
        <v>134.4513656</v>
      </c>
      <c r="C192">
        <v>3</v>
      </c>
    </row>
    <row r="193" spans="1:3" x14ac:dyDescent="0.25">
      <c r="A193" s="1" t="s">
        <v>188</v>
      </c>
      <c r="B193" s="9">
        <v>113.7212644</v>
      </c>
      <c r="C193">
        <v>5</v>
      </c>
    </row>
    <row r="194" spans="1:3" x14ac:dyDescent="0.25">
      <c r="A194" s="1" t="s">
        <v>189</v>
      </c>
      <c r="B194" s="9">
        <v>139.77941179999999</v>
      </c>
      <c r="C194">
        <v>3</v>
      </c>
    </row>
    <row r="195" spans="1:3" x14ac:dyDescent="0.25">
      <c r="A195" s="1" t="s">
        <v>190</v>
      </c>
      <c r="B195" s="9">
        <v>125.29989089999999</v>
      </c>
      <c r="C195">
        <v>4</v>
      </c>
    </row>
    <row r="196" spans="1:3" x14ac:dyDescent="0.25">
      <c r="A196" s="1" t="s">
        <v>191</v>
      </c>
      <c r="B196" s="9">
        <v>130.15173759999999</v>
      </c>
      <c r="C196">
        <v>3</v>
      </c>
    </row>
    <row r="197" spans="1:3" x14ac:dyDescent="0.25">
      <c r="A197" s="1" t="s">
        <v>192</v>
      </c>
      <c r="B197" s="9">
        <v>137.8155117</v>
      </c>
      <c r="C197">
        <v>3</v>
      </c>
    </row>
    <row r="198" spans="1:3" x14ac:dyDescent="0.25">
      <c r="A198" s="1" t="s">
        <v>193</v>
      </c>
      <c r="B198" s="9">
        <v>134.07213379999999</v>
      </c>
      <c r="C198">
        <v>3</v>
      </c>
    </row>
    <row r="199" spans="1:3" x14ac:dyDescent="0.25">
      <c r="A199" s="1" t="s">
        <v>194</v>
      </c>
      <c r="B199" s="9">
        <v>128.2793867</v>
      </c>
      <c r="C199">
        <v>4</v>
      </c>
    </row>
    <row r="200" spans="1:3" x14ac:dyDescent="0.25">
      <c r="A200" s="1" t="s">
        <v>195</v>
      </c>
      <c r="B200" s="9">
        <v>121.9699616</v>
      </c>
      <c r="C200">
        <v>4</v>
      </c>
    </row>
    <row r="201" spans="1:3" x14ac:dyDescent="0.25">
      <c r="A201" s="1" t="s">
        <v>196</v>
      </c>
      <c r="B201" s="9">
        <v>132.57489570000001</v>
      </c>
      <c r="C201">
        <v>3</v>
      </c>
    </row>
    <row r="202" spans="1:3" x14ac:dyDescent="0.25">
      <c r="A202" s="1" t="s">
        <v>197</v>
      </c>
      <c r="B202" s="9">
        <v>142.33491330000001</v>
      </c>
      <c r="C202">
        <v>3</v>
      </c>
    </row>
    <row r="203" spans="1:3" x14ac:dyDescent="0.25">
      <c r="A203" s="1" t="s">
        <v>198</v>
      </c>
      <c r="B203" s="9">
        <v>124.5938111</v>
      </c>
      <c r="C203">
        <v>4</v>
      </c>
    </row>
    <row r="204" spans="1:3" x14ac:dyDescent="0.25">
      <c r="A204" s="1" t="s">
        <v>199</v>
      </c>
      <c r="B204" s="9">
        <v>117.7225504</v>
      </c>
      <c r="C204">
        <v>4</v>
      </c>
    </row>
    <row r="205" spans="1:3" x14ac:dyDescent="0.25">
      <c r="A205" s="1" t="s">
        <v>200</v>
      </c>
      <c r="B205" s="9">
        <v>118.7697161</v>
      </c>
      <c r="C205">
        <v>4</v>
      </c>
    </row>
    <row r="206" spans="1:3" x14ac:dyDescent="0.25">
      <c r="A206" s="1" t="s">
        <v>201</v>
      </c>
      <c r="B206" s="9">
        <v>132.18132850000001</v>
      </c>
      <c r="C206">
        <v>3</v>
      </c>
    </row>
    <row r="207" spans="1:3" x14ac:dyDescent="0.25">
      <c r="A207" s="1" t="s">
        <v>202</v>
      </c>
      <c r="B207" s="9">
        <v>143.85245900000001</v>
      </c>
      <c r="C207">
        <v>3</v>
      </c>
    </row>
    <row r="208" spans="1:3" x14ac:dyDescent="0.25">
      <c r="A208" s="1" t="s">
        <v>203</v>
      </c>
      <c r="B208" s="9">
        <v>93.487427769999996</v>
      </c>
      <c r="C208">
        <v>6</v>
      </c>
    </row>
  </sheetData>
  <phoneticPr fontId="7" type="noConversion"/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8"/>
  <sheetViews>
    <sheetView workbookViewId="0">
      <selection activeCell="F2" sqref="F2"/>
    </sheetView>
  </sheetViews>
  <sheetFormatPr defaultRowHeight="15" x14ac:dyDescent="0.25"/>
  <cols>
    <col min="1" max="1" width="31.7109375" bestFit="1" customWidth="1"/>
    <col min="2" max="3" width="8.85546875" style="9"/>
    <col min="6" max="6" width="8.85546875" style="14"/>
  </cols>
  <sheetData>
    <row r="1" spans="1:6" x14ac:dyDescent="0.25">
      <c r="A1" s="3" t="s">
        <v>205</v>
      </c>
    </row>
    <row r="2" spans="1:6" x14ac:dyDescent="0.25">
      <c r="A2" t="s">
        <v>219</v>
      </c>
      <c r="B2" s="9" t="s">
        <v>206</v>
      </c>
      <c r="C2" s="9" t="s">
        <v>207</v>
      </c>
      <c r="D2" t="s">
        <v>238</v>
      </c>
      <c r="E2" t="s">
        <v>239</v>
      </c>
      <c r="F2" s="14" t="s">
        <v>253</v>
      </c>
    </row>
    <row r="3" spans="1:6" x14ac:dyDescent="0.25">
      <c r="A3" s="1" t="s">
        <v>0</v>
      </c>
      <c r="B3" s="9">
        <v>73.604266213700001</v>
      </c>
      <c r="C3" s="9">
        <v>79.305981314199997</v>
      </c>
      <c r="D3">
        <v>2</v>
      </c>
      <c r="E3">
        <v>2</v>
      </c>
      <c r="F3" s="14">
        <f>(Tabulka1[[#This Row],[Sloupec2]]+Tabulka1[[#This Row],[Sloupec1]])/2</f>
        <v>2</v>
      </c>
    </row>
    <row r="4" spans="1:6" x14ac:dyDescent="0.25">
      <c r="A4" s="1" t="s">
        <v>1</v>
      </c>
      <c r="B4" s="9">
        <v>75.780664649100004</v>
      </c>
      <c r="C4" s="9">
        <v>82.024551776400003</v>
      </c>
      <c r="D4">
        <v>4</v>
      </c>
      <c r="E4">
        <v>5</v>
      </c>
      <c r="F4" s="14">
        <f>(Tabulka1[[#This Row],[Sloupec2]]+Tabulka1[[#This Row],[Sloupec1]])/2</f>
        <v>4.5</v>
      </c>
    </row>
    <row r="5" spans="1:6" x14ac:dyDescent="0.25">
      <c r="A5" s="1" t="s">
        <v>2</v>
      </c>
      <c r="B5" s="9">
        <v>75.869182397000003</v>
      </c>
      <c r="C5" s="9">
        <v>81.858365094600003</v>
      </c>
      <c r="D5">
        <v>4</v>
      </c>
      <c r="E5">
        <v>5</v>
      </c>
      <c r="F5" s="14">
        <f>(Tabulka1[[#This Row],[Sloupec2]]+Tabulka1[[#This Row],[Sloupec1]])/2</f>
        <v>4.5</v>
      </c>
    </row>
    <row r="6" spans="1:6" x14ac:dyDescent="0.25">
      <c r="A6" s="1" t="s">
        <v>3</v>
      </c>
      <c r="B6" s="9">
        <v>74.0019869363</v>
      </c>
      <c r="C6" s="9">
        <v>79.535719012499996</v>
      </c>
      <c r="D6">
        <v>2</v>
      </c>
      <c r="E6">
        <v>2</v>
      </c>
      <c r="F6" s="14">
        <f>(Tabulka1[[#This Row],[Sloupec2]]+Tabulka1[[#This Row],[Sloupec1]])/2</f>
        <v>2</v>
      </c>
    </row>
    <row r="7" spans="1:6" x14ac:dyDescent="0.25">
      <c r="A7" s="1" t="s">
        <v>4</v>
      </c>
      <c r="B7" s="9">
        <v>74.666403484499995</v>
      </c>
      <c r="C7" s="9">
        <v>81.134525643000003</v>
      </c>
      <c r="D7">
        <v>3</v>
      </c>
      <c r="E7">
        <v>4</v>
      </c>
      <c r="F7" s="14">
        <f>(Tabulka1[[#This Row],[Sloupec2]]+Tabulka1[[#This Row],[Sloupec1]])/2</f>
        <v>3.5</v>
      </c>
    </row>
    <row r="8" spans="1:6" x14ac:dyDescent="0.25">
      <c r="A8" s="1" t="s">
        <v>5</v>
      </c>
      <c r="B8" s="9">
        <v>76.976770574499994</v>
      </c>
      <c r="C8" s="9">
        <v>83.316401150100006</v>
      </c>
      <c r="D8">
        <v>5</v>
      </c>
      <c r="E8">
        <v>7</v>
      </c>
      <c r="F8" s="14">
        <f>(Tabulka1[[#This Row],[Sloupec2]]+Tabulka1[[#This Row],[Sloupec1]])/2</f>
        <v>6</v>
      </c>
    </row>
    <row r="9" spans="1:6" x14ac:dyDescent="0.25">
      <c r="A9" s="1" t="s">
        <v>6</v>
      </c>
      <c r="B9" s="9">
        <v>76.606081754499996</v>
      </c>
      <c r="C9" s="9">
        <v>80.860777426400006</v>
      </c>
      <c r="D9">
        <v>5</v>
      </c>
      <c r="E9">
        <v>4</v>
      </c>
      <c r="F9" s="14">
        <f>(Tabulka1[[#This Row],[Sloupec2]]+Tabulka1[[#This Row],[Sloupec1]])/2</f>
        <v>4.5</v>
      </c>
    </row>
    <row r="10" spans="1:6" x14ac:dyDescent="0.25">
      <c r="A10" s="1" t="s">
        <v>7</v>
      </c>
      <c r="B10" s="9">
        <v>76.997211971499993</v>
      </c>
      <c r="C10" s="9">
        <v>81.061108080599993</v>
      </c>
      <c r="D10">
        <v>5</v>
      </c>
      <c r="E10">
        <v>4</v>
      </c>
      <c r="F10" s="14">
        <f>(Tabulka1[[#This Row],[Sloupec2]]+Tabulka1[[#This Row],[Sloupec1]])/2</f>
        <v>4.5</v>
      </c>
    </row>
    <row r="11" spans="1:6" x14ac:dyDescent="0.25">
      <c r="A11" s="1" t="s">
        <v>8</v>
      </c>
      <c r="B11" s="9">
        <v>74.066774031099996</v>
      </c>
      <c r="C11" s="9">
        <v>79.886856519700004</v>
      </c>
      <c r="D11">
        <v>2</v>
      </c>
      <c r="E11">
        <v>3</v>
      </c>
      <c r="F11" s="14">
        <f>(Tabulka1[[#This Row],[Sloupec2]]+Tabulka1[[#This Row],[Sloupec1]])/2</f>
        <v>2.5</v>
      </c>
    </row>
    <row r="12" spans="1:6" x14ac:dyDescent="0.25">
      <c r="A12" s="1" t="s">
        <v>9</v>
      </c>
      <c r="B12" s="9">
        <v>75.153257425199996</v>
      </c>
      <c r="C12" s="9">
        <v>81.837156386499998</v>
      </c>
      <c r="D12">
        <v>3</v>
      </c>
      <c r="E12">
        <v>5</v>
      </c>
      <c r="F12" s="14">
        <f>(Tabulka1[[#This Row],[Sloupec2]]+Tabulka1[[#This Row],[Sloupec1]])/2</f>
        <v>4</v>
      </c>
    </row>
    <row r="13" spans="1:6" x14ac:dyDescent="0.25">
      <c r="A13" s="2" t="s">
        <v>204</v>
      </c>
      <c r="B13" s="9">
        <v>77.431080581000003</v>
      </c>
      <c r="C13" s="9">
        <v>81.725717602399996</v>
      </c>
      <c r="D13">
        <v>5</v>
      </c>
      <c r="E13">
        <v>5</v>
      </c>
      <c r="F13" s="14">
        <f>(Tabulka1[[#This Row],[Sloupec2]]+Tabulka1[[#This Row],[Sloupec1]])/2</f>
        <v>5</v>
      </c>
    </row>
    <row r="14" spans="1:6" x14ac:dyDescent="0.25">
      <c r="A14" s="1" t="s">
        <v>10</v>
      </c>
      <c r="B14" s="9">
        <v>77.065269096700007</v>
      </c>
      <c r="C14" s="9">
        <v>82.526753800500003</v>
      </c>
      <c r="D14">
        <v>5</v>
      </c>
      <c r="E14">
        <v>6</v>
      </c>
      <c r="F14" s="14">
        <f>(Tabulka1[[#This Row],[Sloupec2]]+Tabulka1[[#This Row],[Sloupec1]])/2</f>
        <v>5.5</v>
      </c>
    </row>
    <row r="15" spans="1:6" x14ac:dyDescent="0.25">
      <c r="A15" s="1" t="s">
        <v>11</v>
      </c>
      <c r="B15" s="9">
        <v>75.305225026299993</v>
      </c>
      <c r="C15" s="9">
        <v>83.039755563300005</v>
      </c>
      <c r="D15">
        <v>3</v>
      </c>
      <c r="E15">
        <v>6</v>
      </c>
      <c r="F15" s="14">
        <f>(Tabulka1[[#This Row],[Sloupec2]]+Tabulka1[[#This Row],[Sloupec1]])/2</f>
        <v>4.5</v>
      </c>
    </row>
    <row r="16" spans="1:6" x14ac:dyDescent="0.25">
      <c r="A16" s="1" t="s">
        <v>12</v>
      </c>
      <c r="B16" s="9">
        <v>73.107620831199995</v>
      </c>
      <c r="C16" s="9">
        <v>80.001608851100002</v>
      </c>
      <c r="D16">
        <v>1</v>
      </c>
      <c r="E16">
        <v>3</v>
      </c>
      <c r="F16" s="14">
        <f>(Tabulka1[[#This Row],[Sloupec2]]+Tabulka1[[#This Row],[Sloupec1]])/2</f>
        <v>2</v>
      </c>
    </row>
    <row r="17" spans="1:6" x14ac:dyDescent="0.25">
      <c r="A17" s="1" t="s">
        <v>13</v>
      </c>
      <c r="B17" s="9">
        <v>75.299684072100007</v>
      </c>
      <c r="C17" s="9">
        <v>82.181159301400001</v>
      </c>
      <c r="D17">
        <v>3</v>
      </c>
      <c r="E17">
        <v>5</v>
      </c>
      <c r="F17" s="14">
        <f>(Tabulka1[[#This Row],[Sloupec2]]+Tabulka1[[#This Row],[Sloupec1]])/2</f>
        <v>4</v>
      </c>
    </row>
    <row r="18" spans="1:6" x14ac:dyDescent="0.25">
      <c r="A18" s="1" t="s">
        <v>14</v>
      </c>
      <c r="B18" s="9">
        <v>76.301907569400001</v>
      </c>
      <c r="C18" s="9">
        <v>83.073289848200005</v>
      </c>
      <c r="D18">
        <v>4</v>
      </c>
      <c r="E18">
        <v>6</v>
      </c>
      <c r="F18" s="14">
        <f>(Tabulka1[[#This Row],[Sloupec2]]+Tabulka1[[#This Row],[Sloupec1]])/2</f>
        <v>5</v>
      </c>
    </row>
    <row r="19" spans="1:6" x14ac:dyDescent="0.25">
      <c r="A19" s="1" t="s">
        <v>15</v>
      </c>
      <c r="B19" s="9">
        <v>75.434896481199999</v>
      </c>
      <c r="C19" s="9">
        <v>82.096102372600001</v>
      </c>
      <c r="D19">
        <v>4</v>
      </c>
      <c r="E19">
        <v>5</v>
      </c>
      <c r="F19" s="14">
        <f>(Tabulka1[[#This Row],[Sloupec2]]+Tabulka1[[#This Row],[Sloupec1]])/2</f>
        <v>4.5</v>
      </c>
    </row>
    <row r="20" spans="1:6" x14ac:dyDescent="0.25">
      <c r="A20" s="1" t="s">
        <v>16</v>
      </c>
      <c r="B20" s="9">
        <v>75.393366243800003</v>
      </c>
      <c r="C20" s="9">
        <v>81.295121609299997</v>
      </c>
      <c r="D20">
        <v>3</v>
      </c>
      <c r="E20">
        <v>4</v>
      </c>
      <c r="F20" s="14">
        <f>(Tabulka1[[#This Row],[Sloupec2]]+Tabulka1[[#This Row],[Sloupec1]])/2</f>
        <v>3.5</v>
      </c>
    </row>
    <row r="21" spans="1:6" x14ac:dyDescent="0.25">
      <c r="A21" s="1" t="s">
        <v>17</v>
      </c>
      <c r="B21" s="9">
        <v>75.449821887799999</v>
      </c>
      <c r="C21" s="9">
        <v>81.581041591200005</v>
      </c>
      <c r="D21">
        <v>4</v>
      </c>
      <c r="E21">
        <v>5</v>
      </c>
      <c r="F21" s="14">
        <f>(Tabulka1[[#This Row],[Sloupec2]]+Tabulka1[[#This Row],[Sloupec1]])/2</f>
        <v>4.5</v>
      </c>
    </row>
    <row r="22" spans="1:6" x14ac:dyDescent="0.25">
      <c r="A22" s="1" t="s">
        <v>18</v>
      </c>
      <c r="B22" s="9">
        <v>77.908848476299994</v>
      </c>
      <c r="C22" s="9">
        <v>82.756860376600002</v>
      </c>
      <c r="D22">
        <v>6</v>
      </c>
      <c r="E22">
        <v>6</v>
      </c>
      <c r="F22" s="14">
        <f>(Tabulka1[[#This Row],[Sloupec2]]+Tabulka1[[#This Row],[Sloupec1]])/2</f>
        <v>6</v>
      </c>
    </row>
    <row r="23" spans="1:6" x14ac:dyDescent="0.25">
      <c r="A23" s="1" t="s">
        <v>19</v>
      </c>
      <c r="B23" s="9">
        <v>74.192207922700007</v>
      </c>
      <c r="C23" s="9">
        <v>80.268260135899993</v>
      </c>
      <c r="D23">
        <v>2</v>
      </c>
      <c r="E23">
        <v>3</v>
      </c>
      <c r="F23" s="14">
        <f>(Tabulka1[[#This Row],[Sloupec2]]+Tabulka1[[#This Row],[Sloupec1]])/2</f>
        <v>2.5</v>
      </c>
    </row>
    <row r="24" spans="1:6" x14ac:dyDescent="0.25">
      <c r="A24" s="1" t="s">
        <v>20</v>
      </c>
      <c r="B24" s="9">
        <v>76.932918318099993</v>
      </c>
      <c r="C24" s="9">
        <v>81.738997598899999</v>
      </c>
      <c r="D24">
        <v>5</v>
      </c>
      <c r="E24">
        <v>5</v>
      </c>
      <c r="F24" s="14">
        <f>(Tabulka1[[#This Row],[Sloupec2]]+Tabulka1[[#This Row],[Sloupec1]])/2</f>
        <v>5</v>
      </c>
    </row>
    <row r="25" spans="1:6" x14ac:dyDescent="0.25">
      <c r="A25" s="1" t="s">
        <v>21</v>
      </c>
      <c r="B25" s="9">
        <v>77.057483522599995</v>
      </c>
      <c r="C25" s="9">
        <v>82.350773536000005</v>
      </c>
      <c r="D25">
        <v>5</v>
      </c>
      <c r="E25">
        <v>6</v>
      </c>
      <c r="F25" s="14">
        <f>(Tabulka1[[#This Row],[Sloupec2]]+Tabulka1[[#This Row],[Sloupec1]])/2</f>
        <v>5.5</v>
      </c>
    </row>
    <row r="26" spans="1:6" x14ac:dyDescent="0.25">
      <c r="A26" s="1" t="s">
        <v>22</v>
      </c>
      <c r="B26" s="9">
        <v>76.542554710399997</v>
      </c>
      <c r="C26" s="9">
        <v>80.544601655400001</v>
      </c>
      <c r="D26">
        <v>5</v>
      </c>
      <c r="E26">
        <v>4</v>
      </c>
      <c r="F26" s="14">
        <f>(Tabulka1[[#This Row],[Sloupec2]]+Tabulka1[[#This Row],[Sloupec1]])/2</f>
        <v>4.5</v>
      </c>
    </row>
    <row r="27" spans="1:6" x14ac:dyDescent="0.25">
      <c r="A27" s="1" t="s">
        <v>23</v>
      </c>
      <c r="B27" s="9">
        <v>75.683410945600002</v>
      </c>
      <c r="C27" s="9">
        <v>80.973837045300002</v>
      </c>
      <c r="D27">
        <v>4</v>
      </c>
      <c r="E27">
        <v>4</v>
      </c>
      <c r="F27" s="14">
        <f>(Tabulka1[[#This Row],[Sloupec2]]+Tabulka1[[#This Row],[Sloupec1]])/2</f>
        <v>4</v>
      </c>
    </row>
    <row r="28" spans="1:6" x14ac:dyDescent="0.25">
      <c r="A28" s="1" t="s">
        <v>24</v>
      </c>
      <c r="B28" s="9">
        <v>74.626941470600002</v>
      </c>
      <c r="C28" s="9">
        <v>81.293658441299996</v>
      </c>
      <c r="D28">
        <v>3</v>
      </c>
      <c r="E28">
        <v>4</v>
      </c>
      <c r="F28" s="14">
        <f>(Tabulka1[[#This Row],[Sloupec2]]+Tabulka1[[#This Row],[Sloupec1]])/2</f>
        <v>3.5</v>
      </c>
    </row>
    <row r="29" spans="1:6" x14ac:dyDescent="0.25">
      <c r="A29" s="1" t="s">
        <v>25</v>
      </c>
      <c r="B29" s="9">
        <v>75.054786204600006</v>
      </c>
      <c r="C29" s="9">
        <v>81.840029593899999</v>
      </c>
      <c r="D29">
        <v>3</v>
      </c>
      <c r="E29">
        <v>5</v>
      </c>
      <c r="F29" s="14">
        <f>(Tabulka1[[#This Row],[Sloupec2]]+Tabulka1[[#This Row],[Sloupec1]])/2</f>
        <v>4</v>
      </c>
    </row>
    <row r="30" spans="1:6" x14ac:dyDescent="0.25">
      <c r="A30" s="1" t="s">
        <v>26</v>
      </c>
      <c r="B30" s="9">
        <v>74.705709856200002</v>
      </c>
      <c r="C30" s="9">
        <v>80.886998591099996</v>
      </c>
      <c r="D30">
        <v>3</v>
      </c>
      <c r="E30">
        <v>4</v>
      </c>
      <c r="F30" s="14">
        <f>(Tabulka1[[#This Row],[Sloupec2]]+Tabulka1[[#This Row],[Sloupec1]])/2</f>
        <v>3.5</v>
      </c>
    </row>
    <row r="31" spans="1:6" x14ac:dyDescent="0.25">
      <c r="A31" s="1" t="s">
        <v>27</v>
      </c>
      <c r="B31" s="9">
        <v>77.5326328907</v>
      </c>
      <c r="C31" s="9">
        <v>82.747305753000006</v>
      </c>
      <c r="D31">
        <v>5</v>
      </c>
      <c r="E31">
        <v>6</v>
      </c>
      <c r="F31" s="14">
        <f>(Tabulka1[[#This Row],[Sloupec2]]+Tabulka1[[#This Row],[Sloupec1]])/2</f>
        <v>5.5</v>
      </c>
    </row>
    <row r="32" spans="1:6" x14ac:dyDescent="0.25">
      <c r="A32" s="1" t="s">
        <v>28</v>
      </c>
      <c r="B32" s="9">
        <v>76.374777424300007</v>
      </c>
      <c r="C32" s="9">
        <v>81.634271521499997</v>
      </c>
      <c r="D32">
        <v>4</v>
      </c>
      <c r="E32">
        <v>5</v>
      </c>
      <c r="F32" s="14">
        <f>(Tabulka1[[#This Row],[Sloupec2]]+Tabulka1[[#This Row],[Sloupec1]])/2</f>
        <v>4.5</v>
      </c>
    </row>
    <row r="33" spans="1:6" x14ac:dyDescent="0.25">
      <c r="A33" s="1" t="s">
        <v>29</v>
      </c>
      <c r="B33" s="9">
        <v>75.538402432300003</v>
      </c>
      <c r="C33" s="9">
        <v>81.158413992899995</v>
      </c>
      <c r="D33">
        <v>4</v>
      </c>
      <c r="E33">
        <v>4</v>
      </c>
      <c r="F33" s="14">
        <f>(Tabulka1[[#This Row],[Sloupec2]]+Tabulka1[[#This Row],[Sloupec1]])/2</f>
        <v>4</v>
      </c>
    </row>
    <row r="34" spans="1:6" x14ac:dyDescent="0.25">
      <c r="A34" s="1" t="s">
        <v>30</v>
      </c>
      <c r="B34" s="9">
        <v>76.287775613600004</v>
      </c>
      <c r="C34" s="9">
        <v>81.0708126902</v>
      </c>
      <c r="D34">
        <v>4</v>
      </c>
      <c r="E34">
        <v>4</v>
      </c>
      <c r="F34" s="14">
        <f>(Tabulka1[[#This Row],[Sloupec2]]+Tabulka1[[#This Row],[Sloupec1]])/2</f>
        <v>4</v>
      </c>
    </row>
    <row r="35" spans="1:6" x14ac:dyDescent="0.25">
      <c r="A35" s="1" t="s">
        <v>31</v>
      </c>
      <c r="B35" s="9">
        <v>75.447302106400002</v>
      </c>
      <c r="C35" s="9">
        <v>81.967293904599998</v>
      </c>
      <c r="D35">
        <v>4</v>
      </c>
      <c r="E35">
        <v>5</v>
      </c>
      <c r="F35" s="14">
        <f>(Tabulka1[[#This Row],[Sloupec2]]+Tabulka1[[#This Row],[Sloupec1]])/2</f>
        <v>4.5</v>
      </c>
    </row>
    <row r="36" spans="1:6" x14ac:dyDescent="0.25">
      <c r="A36" s="1" t="s">
        <v>32</v>
      </c>
      <c r="B36" s="9">
        <v>75.491647473800001</v>
      </c>
      <c r="C36" s="9">
        <v>81.592292681800004</v>
      </c>
      <c r="D36">
        <v>4</v>
      </c>
      <c r="E36">
        <v>5</v>
      </c>
      <c r="F36" s="14">
        <f>(Tabulka1[[#This Row],[Sloupec2]]+Tabulka1[[#This Row],[Sloupec1]])/2</f>
        <v>4.5</v>
      </c>
    </row>
    <row r="37" spans="1:6" x14ac:dyDescent="0.25">
      <c r="A37" s="1" t="s">
        <v>33</v>
      </c>
      <c r="B37" s="9">
        <v>74.182167985099994</v>
      </c>
      <c r="C37" s="9">
        <v>79.502747425400003</v>
      </c>
      <c r="D37">
        <v>2</v>
      </c>
      <c r="E37">
        <v>2</v>
      </c>
      <c r="F37" s="14">
        <f>(Tabulka1[[#This Row],[Sloupec2]]+Tabulka1[[#This Row],[Sloupec1]])/2</f>
        <v>2</v>
      </c>
    </row>
    <row r="38" spans="1:6" x14ac:dyDescent="0.25">
      <c r="A38" s="1" t="s">
        <v>34</v>
      </c>
      <c r="B38" s="9">
        <v>75.590872478199998</v>
      </c>
      <c r="C38" s="9">
        <v>82.983191175200005</v>
      </c>
      <c r="D38">
        <v>4</v>
      </c>
      <c r="E38">
        <v>6</v>
      </c>
      <c r="F38" s="14">
        <f>(Tabulka1[[#This Row],[Sloupec2]]+Tabulka1[[#This Row],[Sloupec1]])/2</f>
        <v>5</v>
      </c>
    </row>
    <row r="39" spans="1:6" x14ac:dyDescent="0.25">
      <c r="A39" s="1" t="s">
        <v>35</v>
      </c>
      <c r="B39" s="9">
        <v>73.729034632600005</v>
      </c>
      <c r="C39" s="9">
        <v>81.291684034799999</v>
      </c>
      <c r="D39">
        <v>2</v>
      </c>
      <c r="E39">
        <v>4</v>
      </c>
      <c r="F39" s="14">
        <f>(Tabulka1[[#This Row],[Sloupec2]]+Tabulka1[[#This Row],[Sloupec1]])/2</f>
        <v>3</v>
      </c>
    </row>
    <row r="40" spans="1:6" x14ac:dyDescent="0.25">
      <c r="A40" s="1" t="s">
        <v>36</v>
      </c>
      <c r="B40" s="9">
        <v>76.955787588199996</v>
      </c>
      <c r="C40" s="9">
        <v>82.476200141899994</v>
      </c>
      <c r="D40">
        <v>5</v>
      </c>
      <c r="E40">
        <v>6</v>
      </c>
      <c r="F40" s="14">
        <f>(Tabulka1[[#This Row],[Sloupec2]]+Tabulka1[[#This Row],[Sloupec1]])/2</f>
        <v>5.5</v>
      </c>
    </row>
    <row r="41" spans="1:6" x14ac:dyDescent="0.25">
      <c r="A41" s="1" t="s">
        <v>217</v>
      </c>
      <c r="B41" s="9">
        <v>78.136220456000004</v>
      </c>
      <c r="C41" s="9">
        <v>82.894848768299994</v>
      </c>
      <c r="D41">
        <v>7</v>
      </c>
      <c r="E41">
        <v>6</v>
      </c>
      <c r="F41" s="14">
        <f>(Tabulka1[[#This Row],[Sloupec2]]+Tabulka1[[#This Row],[Sloupec1]])/2</f>
        <v>6.5</v>
      </c>
    </row>
    <row r="42" spans="1:6" x14ac:dyDescent="0.25">
      <c r="A42" s="1" t="s">
        <v>37</v>
      </c>
      <c r="B42" s="9">
        <v>76.205792112699996</v>
      </c>
      <c r="C42" s="9">
        <v>81.964143262700006</v>
      </c>
      <c r="D42">
        <v>4</v>
      </c>
      <c r="E42">
        <v>5</v>
      </c>
      <c r="F42" s="14">
        <f>(Tabulka1[[#This Row],[Sloupec2]]+Tabulka1[[#This Row],[Sloupec1]])/2</f>
        <v>4.5</v>
      </c>
    </row>
    <row r="43" spans="1:6" x14ac:dyDescent="0.25">
      <c r="A43" s="1" t="s">
        <v>38</v>
      </c>
      <c r="B43" s="9">
        <v>74.980887232499995</v>
      </c>
      <c r="C43" s="9">
        <v>81.418779388600001</v>
      </c>
      <c r="D43">
        <v>3</v>
      </c>
      <c r="E43">
        <v>5</v>
      </c>
      <c r="F43" s="14">
        <f>(Tabulka1[[#This Row],[Sloupec2]]+Tabulka1[[#This Row],[Sloupec1]])/2</f>
        <v>4</v>
      </c>
    </row>
    <row r="44" spans="1:6" x14ac:dyDescent="0.25">
      <c r="A44" s="1" t="s">
        <v>39</v>
      </c>
      <c r="B44" s="9">
        <v>76.136139196900004</v>
      </c>
      <c r="C44" s="9">
        <v>82.684927913199999</v>
      </c>
      <c r="D44">
        <v>4</v>
      </c>
      <c r="E44">
        <v>6</v>
      </c>
      <c r="F44" s="14">
        <f>(Tabulka1[[#This Row],[Sloupec2]]+Tabulka1[[#This Row],[Sloupec1]])/2</f>
        <v>5</v>
      </c>
    </row>
    <row r="45" spans="1:6" x14ac:dyDescent="0.25">
      <c r="A45" s="1" t="s">
        <v>40</v>
      </c>
      <c r="B45" s="9">
        <v>75.877335659500005</v>
      </c>
      <c r="C45" s="9">
        <v>81.633353890999999</v>
      </c>
      <c r="D45">
        <v>4</v>
      </c>
      <c r="E45">
        <v>5</v>
      </c>
      <c r="F45" s="14">
        <f>(Tabulka1[[#This Row],[Sloupec2]]+Tabulka1[[#This Row],[Sloupec1]])/2</f>
        <v>4.5</v>
      </c>
    </row>
    <row r="46" spans="1:6" x14ac:dyDescent="0.25">
      <c r="A46" s="1" t="s">
        <v>41</v>
      </c>
      <c r="B46" s="9">
        <v>76.277138114500005</v>
      </c>
      <c r="C46" s="9">
        <v>81.941418511099997</v>
      </c>
      <c r="D46">
        <v>4</v>
      </c>
      <c r="E46">
        <v>5</v>
      </c>
      <c r="F46" s="14">
        <f>(Tabulka1[[#This Row],[Sloupec2]]+Tabulka1[[#This Row],[Sloupec1]])/2</f>
        <v>4.5</v>
      </c>
    </row>
    <row r="47" spans="1:6" x14ac:dyDescent="0.25">
      <c r="A47" s="1" t="s">
        <v>42</v>
      </c>
      <c r="B47" s="9">
        <v>75.429223124999993</v>
      </c>
      <c r="C47" s="9">
        <v>83.082017982500005</v>
      </c>
      <c r="D47">
        <v>4</v>
      </c>
      <c r="E47">
        <v>6</v>
      </c>
      <c r="F47" s="14">
        <f>(Tabulka1[[#This Row],[Sloupec2]]+Tabulka1[[#This Row],[Sloupec1]])/2</f>
        <v>5</v>
      </c>
    </row>
    <row r="48" spans="1:6" x14ac:dyDescent="0.25">
      <c r="A48" s="1" t="s">
        <v>43</v>
      </c>
      <c r="B48" s="9">
        <v>74.335894580599998</v>
      </c>
      <c r="C48" s="9">
        <v>81.736155638599996</v>
      </c>
      <c r="D48">
        <v>3</v>
      </c>
      <c r="E48">
        <v>5</v>
      </c>
      <c r="F48" s="14">
        <f>(Tabulka1[[#This Row],[Sloupec2]]+Tabulka1[[#This Row],[Sloupec1]])/2</f>
        <v>4</v>
      </c>
    </row>
    <row r="49" spans="1:6" x14ac:dyDescent="0.25">
      <c r="A49" s="1" t="s">
        <v>44</v>
      </c>
      <c r="B49" s="9">
        <v>76.636449649799999</v>
      </c>
      <c r="C49" s="9">
        <v>81.834377236899996</v>
      </c>
      <c r="D49">
        <v>5</v>
      </c>
      <c r="E49">
        <v>5</v>
      </c>
      <c r="F49" s="14">
        <f>(Tabulka1[[#This Row],[Sloupec2]]+Tabulka1[[#This Row],[Sloupec1]])/2</f>
        <v>5</v>
      </c>
    </row>
    <row r="50" spans="1:6" x14ac:dyDescent="0.25">
      <c r="A50" s="1" t="s">
        <v>45</v>
      </c>
      <c r="B50" s="9">
        <v>76.106203963300004</v>
      </c>
      <c r="C50" s="9">
        <v>80.979223091400002</v>
      </c>
      <c r="D50">
        <v>4</v>
      </c>
      <c r="E50">
        <v>4</v>
      </c>
      <c r="F50" s="14">
        <f>(Tabulka1[[#This Row],[Sloupec2]]+Tabulka1[[#This Row],[Sloupec1]])/2</f>
        <v>4</v>
      </c>
    </row>
    <row r="51" spans="1:6" x14ac:dyDescent="0.25">
      <c r="A51" s="1" t="s">
        <v>46</v>
      </c>
      <c r="B51" s="9">
        <v>78.042940557199998</v>
      </c>
      <c r="C51" s="9">
        <v>83.265027974600002</v>
      </c>
      <c r="D51">
        <v>6</v>
      </c>
      <c r="E51">
        <v>7</v>
      </c>
      <c r="F51" s="14">
        <f>(Tabulka1[[#This Row],[Sloupec2]]+Tabulka1[[#This Row],[Sloupec1]])/2</f>
        <v>6.5</v>
      </c>
    </row>
    <row r="52" spans="1:6" x14ac:dyDescent="0.25">
      <c r="A52" s="1" t="s">
        <v>47</v>
      </c>
      <c r="B52" s="9">
        <v>75.549422794400002</v>
      </c>
      <c r="C52" s="9">
        <v>81.903976654700003</v>
      </c>
      <c r="D52">
        <v>4</v>
      </c>
      <c r="E52">
        <v>5</v>
      </c>
      <c r="F52" s="14">
        <f>(Tabulka1[[#This Row],[Sloupec2]]+Tabulka1[[#This Row],[Sloupec1]])/2</f>
        <v>4.5</v>
      </c>
    </row>
    <row r="53" spans="1:6" x14ac:dyDescent="0.25">
      <c r="A53" s="1" t="s">
        <v>48</v>
      </c>
      <c r="B53" s="9">
        <v>76.658332772400001</v>
      </c>
      <c r="C53" s="9">
        <v>81.145281665300004</v>
      </c>
      <c r="D53">
        <v>5</v>
      </c>
      <c r="E53">
        <v>4</v>
      </c>
      <c r="F53" s="14">
        <f>(Tabulka1[[#This Row],[Sloupec2]]+Tabulka1[[#This Row],[Sloupec1]])/2</f>
        <v>4.5</v>
      </c>
    </row>
    <row r="54" spans="1:6" x14ac:dyDescent="0.25">
      <c r="A54" s="1" t="s">
        <v>49</v>
      </c>
      <c r="B54" s="9">
        <v>75.9398184426</v>
      </c>
      <c r="C54" s="9">
        <v>83.085411982300002</v>
      </c>
      <c r="D54">
        <v>4</v>
      </c>
      <c r="E54">
        <v>6</v>
      </c>
      <c r="F54" s="14">
        <f>(Tabulka1[[#This Row],[Sloupec2]]+Tabulka1[[#This Row],[Sloupec1]])/2</f>
        <v>5</v>
      </c>
    </row>
    <row r="55" spans="1:6" x14ac:dyDescent="0.25">
      <c r="A55" s="1" t="s">
        <v>50</v>
      </c>
      <c r="B55" s="9">
        <v>75.000654631800003</v>
      </c>
      <c r="C55" s="9">
        <v>79.594486802299997</v>
      </c>
      <c r="D55">
        <v>3</v>
      </c>
      <c r="E55">
        <v>3</v>
      </c>
      <c r="F55" s="14">
        <f>(Tabulka1[[#This Row],[Sloupec2]]+Tabulka1[[#This Row],[Sloupec1]])/2</f>
        <v>3</v>
      </c>
    </row>
    <row r="56" spans="1:6" x14ac:dyDescent="0.25">
      <c r="A56" s="1" t="s">
        <v>51</v>
      </c>
      <c r="B56" s="9">
        <v>73.838193936899998</v>
      </c>
      <c r="C56" s="9">
        <v>79.762126611900001</v>
      </c>
      <c r="D56">
        <v>2</v>
      </c>
      <c r="E56">
        <v>3</v>
      </c>
      <c r="F56" s="14">
        <f>(Tabulka1[[#This Row],[Sloupec2]]+Tabulka1[[#This Row],[Sloupec1]])/2</f>
        <v>2.5</v>
      </c>
    </row>
    <row r="57" spans="1:6" x14ac:dyDescent="0.25">
      <c r="A57" s="1" t="s">
        <v>52</v>
      </c>
      <c r="B57" s="9">
        <v>76.098617684499999</v>
      </c>
      <c r="C57" s="9">
        <v>82.733874717899994</v>
      </c>
      <c r="D57">
        <v>4</v>
      </c>
      <c r="E57">
        <v>6</v>
      </c>
      <c r="F57" s="14">
        <f>(Tabulka1[[#This Row],[Sloupec2]]+Tabulka1[[#This Row],[Sloupec1]])/2</f>
        <v>5</v>
      </c>
    </row>
    <row r="58" spans="1:6" x14ac:dyDescent="0.25">
      <c r="A58" s="1" t="s">
        <v>53</v>
      </c>
      <c r="B58" s="9">
        <v>75.993320003600004</v>
      </c>
      <c r="C58" s="9">
        <v>81.879076077199997</v>
      </c>
      <c r="D58">
        <v>4</v>
      </c>
      <c r="E58">
        <v>5</v>
      </c>
      <c r="F58" s="14">
        <f>(Tabulka1[[#This Row],[Sloupec2]]+Tabulka1[[#This Row],[Sloupec1]])/2</f>
        <v>4.5</v>
      </c>
    </row>
    <row r="59" spans="1:6" x14ac:dyDescent="0.25">
      <c r="A59" s="1" t="s">
        <v>54</v>
      </c>
      <c r="B59" s="9">
        <v>75.8631461895</v>
      </c>
      <c r="C59" s="9">
        <v>82.721249287899994</v>
      </c>
      <c r="D59">
        <v>4</v>
      </c>
      <c r="E59">
        <v>6</v>
      </c>
      <c r="F59" s="14">
        <f>(Tabulka1[[#This Row],[Sloupec2]]+Tabulka1[[#This Row],[Sloupec1]])/2</f>
        <v>5</v>
      </c>
    </row>
    <row r="60" spans="1:6" x14ac:dyDescent="0.25">
      <c r="A60" s="1" t="s">
        <v>55</v>
      </c>
      <c r="B60" s="9">
        <v>77.454044013100003</v>
      </c>
      <c r="C60" s="9">
        <v>82.126295193299995</v>
      </c>
      <c r="D60">
        <v>5</v>
      </c>
      <c r="E60">
        <v>5</v>
      </c>
      <c r="F60" s="14">
        <f>(Tabulka1[[#This Row],[Sloupec2]]+Tabulka1[[#This Row],[Sloupec1]])/2</f>
        <v>5</v>
      </c>
    </row>
    <row r="61" spans="1:6" x14ac:dyDescent="0.25">
      <c r="A61" s="1" t="s">
        <v>56</v>
      </c>
      <c r="B61" s="9">
        <v>74.318575303700001</v>
      </c>
      <c r="C61" s="9">
        <v>81.575380088599999</v>
      </c>
      <c r="D61">
        <v>3</v>
      </c>
      <c r="E61">
        <v>5</v>
      </c>
      <c r="F61" s="14">
        <f>(Tabulka1[[#This Row],[Sloupec2]]+Tabulka1[[#This Row],[Sloupec1]])/2</f>
        <v>4</v>
      </c>
    </row>
    <row r="62" spans="1:6" x14ac:dyDescent="0.25">
      <c r="A62" s="1" t="s">
        <v>57</v>
      </c>
      <c r="B62" s="9">
        <v>75.600233466199995</v>
      </c>
      <c r="C62" s="9">
        <v>81.388426728799999</v>
      </c>
      <c r="D62">
        <v>4</v>
      </c>
      <c r="E62">
        <v>5</v>
      </c>
      <c r="F62" s="14">
        <f>(Tabulka1[[#This Row],[Sloupec2]]+Tabulka1[[#This Row],[Sloupec1]])/2</f>
        <v>4.5</v>
      </c>
    </row>
    <row r="63" spans="1:6" x14ac:dyDescent="0.25">
      <c r="A63" s="1" t="s">
        <v>58</v>
      </c>
      <c r="B63" s="9">
        <v>73.8242541571</v>
      </c>
      <c r="C63" s="9">
        <v>79.939232699100003</v>
      </c>
      <c r="D63">
        <v>2</v>
      </c>
      <c r="E63">
        <v>3</v>
      </c>
      <c r="F63" s="14">
        <f>(Tabulka1[[#This Row],[Sloupec2]]+Tabulka1[[#This Row],[Sloupec1]])/2</f>
        <v>2.5</v>
      </c>
    </row>
    <row r="64" spans="1:6" x14ac:dyDescent="0.25">
      <c r="A64" s="1" t="s">
        <v>59</v>
      </c>
      <c r="B64" s="9">
        <v>76.535596762400004</v>
      </c>
      <c r="C64" s="9">
        <v>82.381884497000001</v>
      </c>
      <c r="D64">
        <v>5</v>
      </c>
      <c r="E64">
        <v>6</v>
      </c>
      <c r="F64" s="14">
        <f>(Tabulka1[[#This Row],[Sloupec2]]+Tabulka1[[#This Row],[Sloupec1]])/2</f>
        <v>5.5</v>
      </c>
    </row>
    <row r="65" spans="1:6" x14ac:dyDescent="0.25">
      <c r="A65" s="1" t="s">
        <v>60</v>
      </c>
      <c r="B65" s="9">
        <v>76.862751100799997</v>
      </c>
      <c r="C65" s="9">
        <v>82.542672530900006</v>
      </c>
      <c r="D65">
        <v>5</v>
      </c>
      <c r="E65">
        <v>6</v>
      </c>
      <c r="F65" s="14">
        <f>(Tabulka1[[#This Row],[Sloupec2]]+Tabulka1[[#This Row],[Sloupec1]])/2</f>
        <v>5.5</v>
      </c>
    </row>
    <row r="66" spans="1:6" x14ac:dyDescent="0.25">
      <c r="A66" s="1" t="s">
        <v>61</v>
      </c>
      <c r="B66" s="9">
        <v>76.913156493399995</v>
      </c>
      <c r="C66" s="9">
        <v>82.232798700999993</v>
      </c>
      <c r="D66">
        <v>5</v>
      </c>
      <c r="E66">
        <v>6</v>
      </c>
      <c r="F66" s="14">
        <f>(Tabulka1[[#This Row],[Sloupec2]]+Tabulka1[[#This Row],[Sloupec1]])/2</f>
        <v>5.5</v>
      </c>
    </row>
    <row r="67" spans="1:6" x14ac:dyDescent="0.25">
      <c r="A67" s="1" t="s">
        <v>62</v>
      </c>
      <c r="B67" s="9">
        <v>76.334945326400003</v>
      </c>
      <c r="C67" s="9">
        <v>82.546398504199999</v>
      </c>
      <c r="D67">
        <v>4</v>
      </c>
      <c r="E67">
        <v>6</v>
      </c>
      <c r="F67" s="14">
        <f>(Tabulka1[[#This Row],[Sloupec2]]+Tabulka1[[#This Row],[Sloupec1]])/2</f>
        <v>5</v>
      </c>
    </row>
    <row r="68" spans="1:6" x14ac:dyDescent="0.25">
      <c r="A68" s="1" t="s">
        <v>63</v>
      </c>
      <c r="B68" s="9">
        <v>73.196802303499993</v>
      </c>
      <c r="C68" s="9">
        <v>78.995601460800003</v>
      </c>
      <c r="D68">
        <v>1</v>
      </c>
      <c r="E68">
        <v>2</v>
      </c>
      <c r="F68" s="14">
        <f>(Tabulka1[[#This Row],[Sloupec2]]+Tabulka1[[#This Row],[Sloupec1]])/2</f>
        <v>1.5</v>
      </c>
    </row>
    <row r="69" spans="1:6" x14ac:dyDescent="0.25">
      <c r="A69" s="1" t="s">
        <v>64</v>
      </c>
      <c r="B69" s="9">
        <v>75.771063465200001</v>
      </c>
      <c r="C69" s="9">
        <v>80.509477052600005</v>
      </c>
      <c r="D69">
        <v>4</v>
      </c>
      <c r="E69">
        <v>4</v>
      </c>
      <c r="F69" s="14">
        <f>(Tabulka1[[#This Row],[Sloupec2]]+Tabulka1[[#This Row],[Sloupec1]])/2</f>
        <v>4</v>
      </c>
    </row>
    <row r="70" spans="1:6" x14ac:dyDescent="0.25">
      <c r="A70" s="1" t="s">
        <v>65</v>
      </c>
      <c r="B70" s="9">
        <v>75.1676585835</v>
      </c>
      <c r="C70" s="9">
        <v>81.917063641599995</v>
      </c>
      <c r="D70">
        <v>3</v>
      </c>
      <c r="E70">
        <v>5</v>
      </c>
      <c r="F70" s="14">
        <f>(Tabulka1[[#This Row],[Sloupec2]]+Tabulka1[[#This Row],[Sloupec1]])/2</f>
        <v>4</v>
      </c>
    </row>
    <row r="71" spans="1:6" x14ac:dyDescent="0.25">
      <c r="A71" s="1" t="s">
        <v>66</v>
      </c>
      <c r="B71" s="9">
        <v>72.586439271200007</v>
      </c>
      <c r="C71" s="9">
        <v>79.642681715199998</v>
      </c>
      <c r="D71">
        <v>1</v>
      </c>
      <c r="E71">
        <v>3</v>
      </c>
      <c r="F71" s="14">
        <f>(Tabulka1[[#This Row],[Sloupec2]]+Tabulka1[[#This Row],[Sloupec1]])/2</f>
        <v>2</v>
      </c>
    </row>
    <row r="72" spans="1:6" x14ac:dyDescent="0.25">
      <c r="A72" s="1" t="s">
        <v>67</v>
      </c>
      <c r="B72" s="9">
        <v>75.497860609499995</v>
      </c>
      <c r="C72" s="9">
        <v>81.220085422099999</v>
      </c>
      <c r="D72">
        <v>4</v>
      </c>
      <c r="E72">
        <v>4</v>
      </c>
      <c r="F72" s="14">
        <f>(Tabulka1[[#This Row],[Sloupec2]]+Tabulka1[[#This Row],[Sloupec1]])/2</f>
        <v>4</v>
      </c>
    </row>
    <row r="73" spans="1:6" x14ac:dyDescent="0.25">
      <c r="A73" s="1" t="s">
        <v>68</v>
      </c>
      <c r="B73" s="9">
        <v>76.043925454199993</v>
      </c>
      <c r="C73" s="9">
        <v>82.077865081900001</v>
      </c>
      <c r="D73">
        <v>4</v>
      </c>
      <c r="E73">
        <v>5</v>
      </c>
      <c r="F73" s="14">
        <f>(Tabulka1[[#This Row],[Sloupec2]]+Tabulka1[[#This Row],[Sloupec1]])/2</f>
        <v>4.5</v>
      </c>
    </row>
    <row r="74" spans="1:6" x14ac:dyDescent="0.25">
      <c r="A74" s="1" t="s">
        <v>69</v>
      </c>
      <c r="B74" s="9">
        <v>75.974891275399997</v>
      </c>
      <c r="C74" s="9">
        <v>81.881736157999995</v>
      </c>
      <c r="D74">
        <v>4</v>
      </c>
      <c r="E74">
        <v>5</v>
      </c>
      <c r="F74" s="14">
        <f>(Tabulka1[[#This Row],[Sloupec2]]+Tabulka1[[#This Row],[Sloupec1]])/2</f>
        <v>4.5</v>
      </c>
    </row>
    <row r="75" spans="1:6" x14ac:dyDescent="0.25">
      <c r="A75" s="1" t="s">
        <v>70</v>
      </c>
      <c r="B75" s="9">
        <v>72.938025735099998</v>
      </c>
      <c r="C75" s="9">
        <v>80.784317790000003</v>
      </c>
      <c r="D75">
        <v>1</v>
      </c>
      <c r="E75">
        <v>4</v>
      </c>
      <c r="F75" s="14">
        <f>(Tabulka1[[#This Row],[Sloupec2]]+Tabulka1[[#This Row],[Sloupec1]])/2</f>
        <v>2.5</v>
      </c>
    </row>
    <row r="76" spans="1:6" x14ac:dyDescent="0.25">
      <c r="A76" s="1" t="s">
        <v>71</v>
      </c>
      <c r="B76" s="9">
        <v>75.222130960399994</v>
      </c>
      <c r="C76" s="9">
        <v>82.009621011299998</v>
      </c>
      <c r="D76">
        <v>3</v>
      </c>
      <c r="E76">
        <v>5</v>
      </c>
      <c r="F76" s="14">
        <f>(Tabulka1[[#This Row],[Sloupec2]]+Tabulka1[[#This Row],[Sloupec1]])/2</f>
        <v>4</v>
      </c>
    </row>
    <row r="77" spans="1:6" x14ac:dyDescent="0.25">
      <c r="A77" s="1" t="s">
        <v>72</v>
      </c>
      <c r="B77" s="9">
        <v>76.3662996531</v>
      </c>
      <c r="C77" s="9">
        <v>81.594994809300005</v>
      </c>
      <c r="D77">
        <v>4</v>
      </c>
      <c r="E77">
        <v>5</v>
      </c>
      <c r="F77" s="14">
        <f>(Tabulka1[[#This Row],[Sloupec2]]+Tabulka1[[#This Row],[Sloupec1]])/2</f>
        <v>4.5</v>
      </c>
    </row>
    <row r="78" spans="1:6" x14ac:dyDescent="0.25">
      <c r="A78" s="1" t="s">
        <v>73</v>
      </c>
      <c r="B78" s="9">
        <v>75.397918882900001</v>
      </c>
      <c r="C78" s="9">
        <v>80.023521947099994</v>
      </c>
      <c r="D78">
        <v>3</v>
      </c>
      <c r="E78">
        <v>3</v>
      </c>
      <c r="F78" s="14">
        <f>(Tabulka1[[#This Row],[Sloupec2]]+Tabulka1[[#This Row],[Sloupec1]])/2</f>
        <v>3</v>
      </c>
    </row>
    <row r="79" spans="1:6" x14ac:dyDescent="0.25">
      <c r="A79" s="1" t="s">
        <v>74</v>
      </c>
      <c r="B79" s="9">
        <v>75.183126368100005</v>
      </c>
      <c r="C79" s="9">
        <v>81.280934742599996</v>
      </c>
      <c r="D79">
        <v>3</v>
      </c>
      <c r="E79">
        <v>4</v>
      </c>
      <c r="F79" s="14">
        <f>(Tabulka1[[#This Row],[Sloupec2]]+Tabulka1[[#This Row],[Sloupec1]])/2</f>
        <v>3.5</v>
      </c>
    </row>
    <row r="80" spans="1:6" x14ac:dyDescent="0.25">
      <c r="A80" s="1" t="s">
        <v>75</v>
      </c>
      <c r="B80" s="9">
        <v>76.372910361400002</v>
      </c>
      <c r="C80" s="9">
        <v>81.413478308199998</v>
      </c>
      <c r="D80">
        <v>4</v>
      </c>
      <c r="E80">
        <v>5</v>
      </c>
      <c r="F80" s="14">
        <f>(Tabulka1[[#This Row],[Sloupec2]]+Tabulka1[[#This Row],[Sloupec1]])/2</f>
        <v>4.5</v>
      </c>
    </row>
    <row r="81" spans="1:6" x14ac:dyDescent="0.25">
      <c r="A81" s="1" t="s">
        <v>76</v>
      </c>
      <c r="B81" s="9">
        <v>72.856394539099995</v>
      </c>
      <c r="C81" s="9">
        <v>79.627200755499999</v>
      </c>
      <c r="D81">
        <v>1</v>
      </c>
      <c r="E81">
        <v>3</v>
      </c>
      <c r="F81" s="14">
        <f>(Tabulka1[[#This Row],[Sloupec2]]+Tabulka1[[#This Row],[Sloupec1]])/2</f>
        <v>2</v>
      </c>
    </row>
    <row r="82" spans="1:6" x14ac:dyDescent="0.25">
      <c r="A82" s="1" t="s">
        <v>77</v>
      </c>
      <c r="B82" s="9">
        <v>75.0082080002</v>
      </c>
      <c r="C82" s="9">
        <v>81.996031205600005</v>
      </c>
      <c r="D82">
        <v>3</v>
      </c>
      <c r="E82">
        <v>5</v>
      </c>
      <c r="F82" s="14">
        <f>(Tabulka1[[#This Row],[Sloupec2]]+Tabulka1[[#This Row],[Sloupec1]])/2</f>
        <v>4</v>
      </c>
    </row>
    <row r="83" spans="1:6" x14ac:dyDescent="0.25">
      <c r="A83" s="1" t="s">
        <v>78</v>
      </c>
      <c r="B83" s="9">
        <v>73.291611196800005</v>
      </c>
      <c r="C83" s="9">
        <v>80.347539000899999</v>
      </c>
      <c r="D83">
        <v>2</v>
      </c>
      <c r="E83">
        <v>3</v>
      </c>
      <c r="F83" s="14">
        <f>(Tabulka1[[#This Row],[Sloupec2]]+Tabulka1[[#This Row],[Sloupec1]])/2</f>
        <v>2.5</v>
      </c>
    </row>
    <row r="84" spans="1:6" x14ac:dyDescent="0.25">
      <c r="A84" s="1" t="s">
        <v>79</v>
      </c>
      <c r="B84" s="9">
        <v>74.337709116799999</v>
      </c>
      <c r="C84" s="9">
        <v>81.079452044099995</v>
      </c>
      <c r="D84">
        <v>3</v>
      </c>
      <c r="E84">
        <v>4</v>
      </c>
      <c r="F84" s="14">
        <f>(Tabulka1[[#This Row],[Sloupec2]]+Tabulka1[[#This Row],[Sloupec1]])/2</f>
        <v>3.5</v>
      </c>
    </row>
    <row r="85" spans="1:6" x14ac:dyDescent="0.25">
      <c r="A85" s="1" t="s">
        <v>80</v>
      </c>
      <c r="B85" s="9">
        <v>76.527100739399998</v>
      </c>
      <c r="C85" s="9">
        <v>83.437837359599996</v>
      </c>
      <c r="D85">
        <v>5</v>
      </c>
      <c r="E85">
        <v>7</v>
      </c>
      <c r="F85" s="14">
        <f>(Tabulka1[[#This Row],[Sloupec2]]+Tabulka1[[#This Row],[Sloupec1]])/2</f>
        <v>6</v>
      </c>
    </row>
    <row r="86" spans="1:6" x14ac:dyDescent="0.25">
      <c r="A86" s="1" t="s">
        <v>81</v>
      </c>
      <c r="B86" s="9">
        <v>75.584074870400002</v>
      </c>
      <c r="C86" s="9">
        <v>81.404802755700004</v>
      </c>
      <c r="D86">
        <v>4</v>
      </c>
      <c r="E86">
        <v>5</v>
      </c>
      <c r="F86" s="14">
        <f>(Tabulka1[[#This Row],[Sloupec2]]+Tabulka1[[#This Row],[Sloupec1]])/2</f>
        <v>4.5</v>
      </c>
    </row>
    <row r="87" spans="1:6" x14ac:dyDescent="0.25">
      <c r="A87" s="1" t="s">
        <v>82</v>
      </c>
      <c r="B87" s="9">
        <v>75.549334849299996</v>
      </c>
      <c r="C87" s="9">
        <v>82.846501702200001</v>
      </c>
      <c r="D87">
        <v>4</v>
      </c>
      <c r="E87">
        <v>6</v>
      </c>
      <c r="F87" s="14">
        <f>(Tabulka1[[#This Row],[Sloupec2]]+Tabulka1[[#This Row],[Sloupec1]])/2</f>
        <v>5</v>
      </c>
    </row>
    <row r="88" spans="1:6" x14ac:dyDescent="0.25">
      <c r="A88" s="1" t="s">
        <v>83</v>
      </c>
      <c r="B88" s="9">
        <v>74.968853114799998</v>
      </c>
      <c r="C88" s="9">
        <v>81.246434962600006</v>
      </c>
      <c r="D88">
        <v>3</v>
      </c>
      <c r="E88">
        <v>4</v>
      </c>
      <c r="F88" s="14">
        <f>(Tabulka1[[#This Row],[Sloupec2]]+Tabulka1[[#This Row],[Sloupec1]])/2</f>
        <v>3.5</v>
      </c>
    </row>
    <row r="89" spans="1:6" x14ac:dyDescent="0.25">
      <c r="A89" s="1" t="s">
        <v>84</v>
      </c>
      <c r="B89" s="9">
        <v>76.367814929199994</v>
      </c>
      <c r="C89" s="9">
        <v>82.151372559199999</v>
      </c>
      <c r="D89">
        <v>4</v>
      </c>
      <c r="E89">
        <v>5</v>
      </c>
      <c r="F89" s="14">
        <f>(Tabulka1[[#This Row],[Sloupec2]]+Tabulka1[[#This Row],[Sloupec1]])/2</f>
        <v>4.5</v>
      </c>
    </row>
    <row r="90" spans="1:6" x14ac:dyDescent="0.25">
      <c r="A90" s="1" t="s">
        <v>85</v>
      </c>
      <c r="B90" s="9">
        <v>76.085623153699999</v>
      </c>
      <c r="C90" s="9">
        <v>81.959332164200006</v>
      </c>
      <c r="D90">
        <v>4</v>
      </c>
      <c r="E90">
        <v>5</v>
      </c>
      <c r="F90" s="14">
        <f>(Tabulka1[[#This Row],[Sloupec2]]+Tabulka1[[#This Row],[Sloupec1]])/2</f>
        <v>4.5</v>
      </c>
    </row>
    <row r="91" spans="1:6" x14ac:dyDescent="0.25">
      <c r="A91" s="1" t="s">
        <v>86</v>
      </c>
      <c r="B91" s="9">
        <v>74.528737964599998</v>
      </c>
      <c r="C91" s="9">
        <v>80.263217599200004</v>
      </c>
      <c r="D91">
        <v>3</v>
      </c>
      <c r="E91">
        <v>3</v>
      </c>
      <c r="F91" s="14">
        <f>(Tabulka1[[#This Row],[Sloupec2]]+Tabulka1[[#This Row],[Sloupec1]])/2</f>
        <v>3</v>
      </c>
    </row>
    <row r="92" spans="1:6" x14ac:dyDescent="0.25">
      <c r="A92" s="1" t="s">
        <v>87</v>
      </c>
      <c r="B92" s="9">
        <v>77.338370356799999</v>
      </c>
      <c r="C92" s="9">
        <v>82.386148923299999</v>
      </c>
      <c r="D92">
        <v>5</v>
      </c>
      <c r="E92">
        <v>6</v>
      </c>
      <c r="F92" s="14">
        <f>(Tabulka1[[#This Row],[Sloupec2]]+Tabulka1[[#This Row],[Sloupec1]])/2</f>
        <v>5.5</v>
      </c>
    </row>
    <row r="93" spans="1:6" x14ac:dyDescent="0.25">
      <c r="A93" s="1" t="s">
        <v>88</v>
      </c>
      <c r="B93" s="9">
        <v>74.609732606999998</v>
      </c>
      <c r="C93" s="9">
        <v>82.510259388999998</v>
      </c>
      <c r="D93">
        <v>3</v>
      </c>
      <c r="E93">
        <v>6</v>
      </c>
      <c r="F93" s="14">
        <f>(Tabulka1[[#This Row],[Sloupec2]]+Tabulka1[[#This Row],[Sloupec1]])/2</f>
        <v>4.5</v>
      </c>
    </row>
    <row r="94" spans="1:6" x14ac:dyDescent="0.25">
      <c r="A94" s="1" t="s">
        <v>89</v>
      </c>
      <c r="B94" s="9">
        <v>72.723969460999996</v>
      </c>
      <c r="C94" s="9">
        <v>77.787283170099997</v>
      </c>
      <c r="D94">
        <v>1</v>
      </c>
      <c r="E94">
        <v>1</v>
      </c>
      <c r="F94" s="14">
        <f>(Tabulka1[[#This Row],[Sloupec2]]+Tabulka1[[#This Row],[Sloupec1]])/2</f>
        <v>1</v>
      </c>
    </row>
    <row r="95" spans="1:6" x14ac:dyDescent="0.25">
      <c r="A95" s="1" t="s">
        <v>90</v>
      </c>
      <c r="B95" s="9">
        <v>73.9948930109</v>
      </c>
      <c r="C95" s="9">
        <v>80.520526705500004</v>
      </c>
      <c r="D95">
        <v>2</v>
      </c>
      <c r="E95">
        <v>4</v>
      </c>
      <c r="F95" s="14">
        <f>(Tabulka1[[#This Row],[Sloupec2]]+Tabulka1[[#This Row],[Sloupec1]])/2</f>
        <v>3</v>
      </c>
    </row>
    <row r="96" spans="1:6" x14ac:dyDescent="0.25">
      <c r="A96" s="1" t="s">
        <v>91</v>
      </c>
      <c r="B96" s="9">
        <v>74.516910989099998</v>
      </c>
      <c r="C96" s="9">
        <v>80.636990559500006</v>
      </c>
      <c r="D96">
        <v>3</v>
      </c>
      <c r="E96">
        <v>4</v>
      </c>
      <c r="F96" s="14">
        <f>(Tabulka1[[#This Row],[Sloupec2]]+Tabulka1[[#This Row],[Sloupec1]])/2</f>
        <v>3.5</v>
      </c>
    </row>
    <row r="97" spans="1:6" x14ac:dyDescent="0.25">
      <c r="A97" s="1" t="s">
        <v>92</v>
      </c>
      <c r="B97" s="9">
        <v>76.193285398300006</v>
      </c>
      <c r="C97" s="9">
        <v>83.299541068500005</v>
      </c>
      <c r="D97">
        <v>4</v>
      </c>
      <c r="E97">
        <v>7</v>
      </c>
      <c r="F97" s="14">
        <f>(Tabulka1[[#This Row],[Sloupec2]]+Tabulka1[[#This Row],[Sloupec1]])/2</f>
        <v>5.5</v>
      </c>
    </row>
    <row r="98" spans="1:6" x14ac:dyDescent="0.25">
      <c r="A98" s="1" t="s">
        <v>93</v>
      </c>
      <c r="B98" s="9">
        <v>75.002132455899996</v>
      </c>
      <c r="C98" s="9">
        <v>80.607106479600006</v>
      </c>
      <c r="D98">
        <v>3</v>
      </c>
      <c r="E98">
        <v>4</v>
      </c>
      <c r="F98" s="14">
        <f>(Tabulka1[[#This Row],[Sloupec2]]+Tabulka1[[#This Row],[Sloupec1]])/2</f>
        <v>3.5</v>
      </c>
    </row>
    <row r="99" spans="1:6" x14ac:dyDescent="0.25">
      <c r="A99" s="1" t="s">
        <v>94</v>
      </c>
      <c r="B99" s="9">
        <v>75.211806169499994</v>
      </c>
      <c r="C99" s="9">
        <v>79.811505043899999</v>
      </c>
      <c r="D99">
        <v>3</v>
      </c>
      <c r="E99">
        <v>3</v>
      </c>
      <c r="F99" s="14">
        <f>(Tabulka1[[#This Row],[Sloupec2]]+Tabulka1[[#This Row],[Sloupec1]])/2</f>
        <v>3</v>
      </c>
    </row>
    <row r="100" spans="1:6" x14ac:dyDescent="0.25">
      <c r="A100" s="1" t="s">
        <v>95</v>
      </c>
      <c r="B100" s="9">
        <v>75.7927839922</v>
      </c>
      <c r="C100" s="9">
        <v>81.180073658200001</v>
      </c>
      <c r="D100">
        <v>4</v>
      </c>
      <c r="E100">
        <v>4</v>
      </c>
      <c r="F100" s="14">
        <f>(Tabulka1[[#This Row],[Sloupec2]]+Tabulka1[[#This Row],[Sloupec1]])/2</f>
        <v>4</v>
      </c>
    </row>
    <row r="101" spans="1:6" x14ac:dyDescent="0.25">
      <c r="A101" s="1" t="s">
        <v>96</v>
      </c>
      <c r="B101" s="9">
        <v>74.763537106000001</v>
      </c>
      <c r="C101" s="9">
        <v>81.135983568699999</v>
      </c>
      <c r="D101">
        <v>3</v>
      </c>
      <c r="E101">
        <v>4</v>
      </c>
      <c r="F101" s="14">
        <f>(Tabulka1[[#This Row],[Sloupec2]]+Tabulka1[[#This Row],[Sloupec1]])/2</f>
        <v>3.5</v>
      </c>
    </row>
    <row r="102" spans="1:6" x14ac:dyDescent="0.25">
      <c r="A102" s="1" t="s">
        <v>97</v>
      </c>
      <c r="B102" s="9">
        <v>77.235517821800002</v>
      </c>
      <c r="C102" s="9">
        <v>82.444195924499994</v>
      </c>
      <c r="D102">
        <v>5</v>
      </c>
      <c r="E102">
        <v>6</v>
      </c>
      <c r="F102" s="14">
        <f>(Tabulka1[[#This Row],[Sloupec2]]+Tabulka1[[#This Row],[Sloupec1]])/2</f>
        <v>5.5</v>
      </c>
    </row>
    <row r="103" spans="1:6" x14ac:dyDescent="0.25">
      <c r="A103" s="1" t="s">
        <v>98</v>
      </c>
      <c r="B103" s="9">
        <v>76.363245198599998</v>
      </c>
      <c r="C103" s="9">
        <v>81.518830131300007</v>
      </c>
      <c r="D103">
        <v>4</v>
      </c>
      <c r="E103">
        <v>5</v>
      </c>
      <c r="F103" s="14">
        <f>(Tabulka1[[#This Row],[Sloupec2]]+Tabulka1[[#This Row],[Sloupec1]])/2</f>
        <v>4.5</v>
      </c>
    </row>
    <row r="104" spans="1:6" x14ac:dyDescent="0.25">
      <c r="A104" s="1" t="s">
        <v>99</v>
      </c>
      <c r="B104" s="9">
        <v>76.260708429199994</v>
      </c>
      <c r="C104" s="9">
        <v>81.871987916099997</v>
      </c>
      <c r="D104">
        <v>4</v>
      </c>
      <c r="E104">
        <v>5</v>
      </c>
      <c r="F104" s="14">
        <f>(Tabulka1[[#This Row],[Sloupec2]]+Tabulka1[[#This Row],[Sloupec1]])/2</f>
        <v>4.5</v>
      </c>
    </row>
    <row r="105" spans="1:6" x14ac:dyDescent="0.25">
      <c r="A105" s="1" t="s">
        <v>100</v>
      </c>
      <c r="B105" s="9">
        <v>75.232328322900003</v>
      </c>
      <c r="C105" s="9">
        <v>82.002258550700006</v>
      </c>
      <c r="D105">
        <v>3</v>
      </c>
      <c r="E105">
        <v>5</v>
      </c>
      <c r="F105" s="14">
        <f>(Tabulka1[[#This Row],[Sloupec2]]+Tabulka1[[#This Row],[Sloupec1]])/2</f>
        <v>4</v>
      </c>
    </row>
    <row r="106" spans="1:6" x14ac:dyDescent="0.25">
      <c r="A106" s="1" t="s">
        <v>101</v>
      </c>
      <c r="B106" s="9">
        <v>74.616451742600006</v>
      </c>
      <c r="C106" s="9">
        <v>81.153434215199994</v>
      </c>
      <c r="D106">
        <v>3</v>
      </c>
      <c r="E106">
        <v>4</v>
      </c>
      <c r="F106" s="14">
        <f>(Tabulka1[[#This Row],[Sloupec2]]+Tabulka1[[#This Row],[Sloupec1]])/2</f>
        <v>3.5</v>
      </c>
    </row>
    <row r="107" spans="1:6" x14ac:dyDescent="0.25">
      <c r="A107" s="1" t="s">
        <v>102</v>
      </c>
      <c r="B107" s="9">
        <v>75.298723883600005</v>
      </c>
      <c r="C107" s="9">
        <v>82.061891225300002</v>
      </c>
      <c r="D107">
        <v>3</v>
      </c>
      <c r="E107">
        <v>5</v>
      </c>
      <c r="F107" s="14">
        <f>(Tabulka1[[#This Row],[Sloupec2]]+Tabulka1[[#This Row],[Sloupec1]])/2</f>
        <v>4</v>
      </c>
    </row>
    <row r="108" spans="1:6" x14ac:dyDescent="0.25">
      <c r="A108" s="1" t="s">
        <v>103</v>
      </c>
      <c r="B108" s="9">
        <v>75.956987075699999</v>
      </c>
      <c r="C108" s="9">
        <v>82.061448662000004</v>
      </c>
      <c r="D108">
        <v>4</v>
      </c>
      <c r="E108">
        <v>5</v>
      </c>
      <c r="F108" s="14">
        <f>(Tabulka1[[#This Row],[Sloupec2]]+Tabulka1[[#This Row],[Sloupec1]])/2</f>
        <v>4.5</v>
      </c>
    </row>
    <row r="109" spans="1:6" x14ac:dyDescent="0.25">
      <c r="A109" s="1" t="s">
        <v>104</v>
      </c>
      <c r="B109" s="9">
        <v>73.296973312299997</v>
      </c>
      <c r="C109" s="9">
        <v>79.225191436599999</v>
      </c>
      <c r="D109">
        <v>2</v>
      </c>
      <c r="E109">
        <v>2</v>
      </c>
      <c r="F109" s="14">
        <f>(Tabulka1[[#This Row],[Sloupec2]]+Tabulka1[[#This Row],[Sloupec1]])/2</f>
        <v>2</v>
      </c>
    </row>
    <row r="110" spans="1:6" x14ac:dyDescent="0.25">
      <c r="A110" s="1" t="s">
        <v>105</v>
      </c>
      <c r="B110" s="9">
        <v>77.992479430900005</v>
      </c>
      <c r="C110" s="9">
        <v>82.347661435700005</v>
      </c>
      <c r="D110">
        <v>6</v>
      </c>
      <c r="E110">
        <v>6</v>
      </c>
      <c r="F110" s="14">
        <f>(Tabulka1[[#This Row],[Sloupec2]]+Tabulka1[[#This Row],[Sloupec1]])/2</f>
        <v>6</v>
      </c>
    </row>
    <row r="111" spans="1:6" x14ac:dyDescent="0.25">
      <c r="A111" s="1" t="s">
        <v>106</v>
      </c>
      <c r="B111" s="9">
        <v>77.767406209100002</v>
      </c>
      <c r="C111" s="9">
        <v>83.833811243300005</v>
      </c>
      <c r="D111">
        <v>6</v>
      </c>
      <c r="E111">
        <v>7</v>
      </c>
      <c r="F111" s="14">
        <f>(Tabulka1[[#This Row],[Sloupec2]]+Tabulka1[[#This Row],[Sloupec1]])/2</f>
        <v>6.5</v>
      </c>
    </row>
    <row r="112" spans="1:6" x14ac:dyDescent="0.25">
      <c r="A112" s="1" t="s">
        <v>107</v>
      </c>
      <c r="B112" s="9">
        <v>76.625898664999994</v>
      </c>
      <c r="C112" s="9">
        <v>81.420020985600004</v>
      </c>
      <c r="D112">
        <v>5</v>
      </c>
      <c r="E112">
        <v>5</v>
      </c>
      <c r="F112" s="14">
        <f>(Tabulka1[[#This Row],[Sloupec2]]+Tabulka1[[#This Row],[Sloupec1]])/2</f>
        <v>5</v>
      </c>
    </row>
    <row r="113" spans="1:6" x14ac:dyDescent="0.25">
      <c r="A113" s="1" t="s">
        <v>108</v>
      </c>
      <c r="B113" s="9">
        <v>75.601677777299997</v>
      </c>
      <c r="C113" s="9">
        <v>81.137877681600003</v>
      </c>
      <c r="D113">
        <v>4</v>
      </c>
      <c r="E113">
        <v>4</v>
      </c>
      <c r="F113" s="14">
        <f>(Tabulka1[[#This Row],[Sloupec2]]+Tabulka1[[#This Row],[Sloupec1]])/2</f>
        <v>4</v>
      </c>
    </row>
    <row r="114" spans="1:6" x14ac:dyDescent="0.25">
      <c r="A114" s="1" t="s">
        <v>109</v>
      </c>
      <c r="B114" s="9">
        <v>77.111081693399996</v>
      </c>
      <c r="C114" s="9">
        <v>83.039591641900003</v>
      </c>
      <c r="D114">
        <v>5</v>
      </c>
      <c r="E114">
        <v>6</v>
      </c>
      <c r="F114" s="14">
        <f>(Tabulka1[[#This Row],[Sloupec2]]+Tabulka1[[#This Row],[Sloupec1]])/2</f>
        <v>5.5</v>
      </c>
    </row>
    <row r="115" spans="1:6" x14ac:dyDescent="0.25">
      <c r="A115" s="1" t="s">
        <v>110</v>
      </c>
      <c r="B115" s="9">
        <v>76.898764340499994</v>
      </c>
      <c r="C115" s="9">
        <v>83.009968414599996</v>
      </c>
      <c r="D115">
        <v>5</v>
      </c>
      <c r="E115">
        <v>6</v>
      </c>
      <c r="F115" s="14">
        <f>(Tabulka1[[#This Row],[Sloupec2]]+Tabulka1[[#This Row],[Sloupec1]])/2</f>
        <v>5.5</v>
      </c>
    </row>
    <row r="116" spans="1:6" x14ac:dyDescent="0.25">
      <c r="A116" s="1" t="s">
        <v>111</v>
      </c>
      <c r="B116" s="9">
        <v>79.820884279300003</v>
      </c>
      <c r="C116" s="9">
        <v>83.933465280199997</v>
      </c>
      <c r="D116">
        <v>7</v>
      </c>
      <c r="E116">
        <v>7</v>
      </c>
      <c r="F116" s="14">
        <f>(Tabulka1[[#This Row],[Sloupec2]]+Tabulka1[[#This Row],[Sloupec1]])/2</f>
        <v>7</v>
      </c>
    </row>
    <row r="117" spans="1:6" x14ac:dyDescent="0.25">
      <c r="A117" s="1" t="s">
        <v>112</v>
      </c>
      <c r="B117" s="9">
        <v>74.214504871399996</v>
      </c>
      <c r="C117" s="9">
        <v>82.296385904999994</v>
      </c>
      <c r="D117">
        <v>2</v>
      </c>
      <c r="E117">
        <v>6</v>
      </c>
      <c r="F117" s="14">
        <f>(Tabulka1[[#This Row],[Sloupec2]]+Tabulka1[[#This Row],[Sloupec1]])/2</f>
        <v>4</v>
      </c>
    </row>
    <row r="118" spans="1:6" x14ac:dyDescent="0.25">
      <c r="A118" s="1" t="s">
        <v>113</v>
      </c>
      <c r="B118" s="9">
        <v>75.4648741237</v>
      </c>
      <c r="C118" s="9">
        <v>82.208996821699998</v>
      </c>
      <c r="D118">
        <v>4</v>
      </c>
      <c r="E118">
        <v>5</v>
      </c>
      <c r="F118" s="14">
        <f>(Tabulka1[[#This Row],[Sloupec2]]+Tabulka1[[#This Row],[Sloupec1]])/2</f>
        <v>4.5</v>
      </c>
    </row>
    <row r="119" spans="1:6" x14ac:dyDescent="0.25">
      <c r="A119" s="1" t="s">
        <v>114</v>
      </c>
      <c r="B119" s="9">
        <v>74.428936482599994</v>
      </c>
      <c r="C119" s="9">
        <v>82.177118051500003</v>
      </c>
      <c r="D119">
        <v>3</v>
      </c>
      <c r="E119">
        <v>5</v>
      </c>
      <c r="F119" s="14">
        <f>(Tabulka1[[#This Row],[Sloupec2]]+Tabulka1[[#This Row],[Sloupec1]])/2</f>
        <v>4</v>
      </c>
    </row>
    <row r="120" spans="1:6" x14ac:dyDescent="0.25">
      <c r="A120" s="1" t="s">
        <v>115</v>
      </c>
      <c r="B120" s="9">
        <v>74.999337432600001</v>
      </c>
      <c r="C120" s="9">
        <v>81.031093906799995</v>
      </c>
      <c r="D120">
        <v>3</v>
      </c>
      <c r="E120">
        <v>4</v>
      </c>
      <c r="F120" s="14">
        <f>(Tabulka1[[#This Row],[Sloupec2]]+Tabulka1[[#This Row],[Sloupec1]])/2</f>
        <v>3.5</v>
      </c>
    </row>
    <row r="121" spans="1:6" x14ac:dyDescent="0.25">
      <c r="A121" s="1" t="s">
        <v>116</v>
      </c>
      <c r="B121" s="9">
        <v>76.174698835399994</v>
      </c>
      <c r="C121" s="9">
        <v>81.797985804000007</v>
      </c>
      <c r="D121">
        <v>4</v>
      </c>
      <c r="E121">
        <v>5</v>
      </c>
      <c r="F121" s="14">
        <f>(Tabulka1[[#This Row],[Sloupec2]]+Tabulka1[[#This Row],[Sloupec1]])/2</f>
        <v>4.5</v>
      </c>
    </row>
    <row r="122" spans="1:6" x14ac:dyDescent="0.25">
      <c r="A122" s="1" t="s">
        <v>117</v>
      </c>
      <c r="B122" s="9">
        <v>74.809299941899994</v>
      </c>
      <c r="C122" s="9">
        <v>81.010134369400006</v>
      </c>
      <c r="D122">
        <v>3</v>
      </c>
      <c r="E122">
        <v>4</v>
      </c>
      <c r="F122" s="14">
        <f>(Tabulka1[[#This Row],[Sloupec2]]+Tabulka1[[#This Row],[Sloupec1]])/2</f>
        <v>3.5</v>
      </c>
    </row>
    <row r="123" spans="1:6" x14ac:dyDescent="0.25">
      <c r="A123" s="1" t="s">
        <v>118</v>
      </c>
      <c r="B123" s="9">
        <v>76.336879689200003</v>
      </c>
      <c r="C123" s="9">
        <v>82.598734752200002</v>
      </c>
      <c r="D123">
        <v>4</v>
      </c>
      <c r="E123">
        <v>6</v>
      </c>
      <c r="F123" s="14">
        <f>(Tabulka1[[#This Row],[Sloupec2]]+Tabulka1[[#This Row],[Sloupec1]])/2</f>
        <v>5</v>
      </c>
    </row>
    <row r="124" spans="1:6" x14ac:dyDescent="0.25">
      <c r="A124" s="1" t="s">
        <v>119</v>
      </c>
      <c r="B124" s="9">
        <v>75.697439400700006</v>
      </c>
      <c r="C124" s="9">
        <v>82.094918463300004</v>
      </c>
      <c r="D124">
        <v>4</v>
      </c>
      <c r="E124">
        <v>5</v>
      </c>
      <c r="F124" s="14">
        <f>(Tabulka1[[#This Row],[Sloupec2]]+Tabulka1[[#This Row],[Sloupec1]])/2</f>
        <v>4.5</v>
      </c>
    </row>
    <row r="125" spans="1:6" x14ac:dyDescent="0.25">
      <c r="A125" s="1" t="s">
        <v>120</v>
      </c>
      <c r="B125" s="9">
        <v>72.392195518299999</v>
      </c>
      <c r="C125" s="9">
        <v>79.327877749199999</v>
      </c>
      <c r="D125">
        <v>1</v>
      </c>
      <c r="E125">
        <v>2</v>
      </c>
      <c r="F125" s="14">
        <f>(Tabulka1[[#This Row],[Sloupec2]]+Tabulka1[[#This Row],[Sloupec1]])/2</f>
        <v>1.5</v>
      </c>
    </row>
    <row r="126" spans="1:6" x14ac:dyDescent="0.25">
      <c r="A126" s="1" t="s">
        <v>121</v>
      </c>
      <c r="B126" s="9">
        <v>73.839477641499997</v>
      </c>
      <c r="C126" s="9">
        <v>80.474475842499999</v>
      </c>
      <c r="D126">
        <v>2</v>
      </c>
      <c r="E126">
        <v>4</v>
      </c>
      <c r="F126" s="14">
        <f>(Tabulka1[[#This Row],[Sloupec2]]+Tabulka1[[#This Row],[Sloupec1]])/2</f>
        <v>3</v>
      </c>
    </row>
    <row r="127" spans="1:6" x14ac:dyDescent="0.25">
      <c r="A127" s="1" t="s">
        <v>122</v>
      </c>
      <c r="B127" s="9">
        <v>74.608063471299999</v>
      </c>
      <c r="C127" s="9">
        <v>80.542394747499998</v>
      </c>
      <c r="D127">
        <v>3</v>
      </c>
      <c r="E127">
        <v>4</v>
      </c>
      <c r="F127" s="14">
        <f>(Tabulka1[[#This Row],[Sloupec2]]+Tabulka1[[#This Row],[Sloupec1]])/2</f>
        <v>3.5</v>
      </c>
    </row>
    <row r="128" spans="1:6" x14ac:dyDescent="0.25">
      <c r="A128" s="1" t="s">
        <v>123</v>
      </c>
      <c r="B128" s="9">
        <v>74.705551056000004</v>
      </c>
      <c r="C128" s="9">
        <v>82.160370598200004</v>
      </c>
      <c r="D128">
        <v>3</v>
      </c>
      <c r="E128">
        <v>5</v>
      </c>
      <c r="F128" s="14">
        <f>(Tabulka1[[#This Row],[Sloupec2]]+Tabulka1[[#This Row],[Sloupec1]])/2</f>
        <v>4</v>
      </c>
    </row>
    <row r="129" spans="1:6" x14ac:dyDescent="0.25">
      <c r="A129" s="1" t="s">
        <v>124</v>
      </c>
      <c r="B129" s="9">
        <v>75.616961573500006</v>
      </c>
      <c r="C129" s="9">
        <v>81.659098217199997</v>
      </c>
      <c r="D129">
        <v>4</v>
      </c>
      <c r="E129">
        <v>5</v>
      </c>
      <c r="F129" s="14">
        <f>(Tabulka1[[#This Row],[Sloupec2]]+Tabulka1[[#This Row],[Sloupec1]])/2</f>
        <v>4.5</v>
      </c>
    </row>
    <row r="130" spans="1:6" x14ac:dyDescent="0.25">
      <c r="A130" s="1" t="s">
        <v>125</v>
      </c>
      <c r="B130" s="9">
        <v>77.376043195199998</v>
      </c>
      <c r="C130" s="9">
        <v>82.690683696799994</v>
      </c>
      <c r="D130">
        <v>5</v>
      </c>
      <c r="E130">
        <v>6</v>
      </c>
      <c r="F130" s="14">
        <f>(Tabulka1[[#This Row],[Sloupec2]]+Tabulka1[[#This Row],[Sloupec1]])/2</f>
        <v>5.5</v>
      </c>
    </row>
    <row r="131" spans="1:6" x14ac:dyDescent="0.25">
      <c r="A131" s="1" t="s">
        <v>126</v>
      </c>
      <c r="B131" s="9">
        <v>76.040515074200002</v>
      </c>
      <c r="C131" s="9">
        <v>82.510755641700001</v>
      </c>
      <c r="D131">
        <v>4</v>
      </c>
      <c r="E131">
        <v>6</v>
      </c>
      <c r="F131" s="14">
        <f>(Tabulka1[[#This Row],[Sloupec2]]+Tabulka1[[#This Row],[Sloupec1]])/2</f>
        <v>5</v>
      </c>
    </row>
    <row r="132" spans="1:6" x14ac:dyDescent="0.25">
      <c r="A132" s="1" t="s">
        <v>127</v>
      </c>
      <c r="B132" s="9">
        <v>76.542118889999998</v>
      </c>
      <c r="C132" s="9">
        <v>82.454834528800006</v>
      </c>
      <c r="D132">
        <v>5</v>
      </c>
      <c r="E132">
        <v>6</v>
      </c>
      <c r="F132" s="14">
        <f>(Tabulka1[[#This Row],[Sloupec2]]+Tabulka1[[#This Row],[Sloupec1]])/2</f>
        <v>5.5</v>
      </c>
    </row>
    <row r="133" spans="1:6" x14ac:dyDescent="0.25">
      <c r="A133" s="1" t="s">
        <v>128</v>
      </c>
      <c r="B133" s="9">
        <v>77.224045652800001</v>
      </c>
      <c r="C133" s="9">
        <v>82.268671284700005</v>
      </c>
      <c r="D133">
        <v>5</v>
      </c>
      <c r="E133">
        <v>6</v>
      </c>
      <c r="F133" s="14">
        <f>(Tabulka1[[#This Row],[Sloupec2]]+Tabulka1[[#This Row],[Sloupec1]])/2</f>
        <v>5.5</v>
      </c>
    </row>
    <row r="134" spans="1:6" x14ac:dyDescent="0.25">
      <c r="A134" s="1" t="s">
        <v>129</v>
      </c>
      <c r="B134" s="9">
        <v>73.293324416299996</v>
      </c>
      <c r="C134" s="9">
        <v>78.844523975800001</v>
      </c>
      <c r="D134">
        <v>2</v>
      </c>
      <c r="E134">
        <v>2</v>
      </c>
      <c r="F134" s="14">
        <f>(Tabulka1[[#This Row],[Sloupec2]]+Tabulka1[[#This Row],[Sloupec1]])/2</f>
        <v>2</v>
      </c>
    </row>
    <row r="135" spans="1:6" x14ac:dyDescent="0.25">
      <c r="A135" s="1" t="s">
        <v>130</v>
      </c>
      <c r="B135" s="9">
        <v>76.136176188299999</v>
      </c>
      <c r="C135" s="9">
        <v>81.363358208099996</v>
      </c>
      <c r="D135">
        <v>4</v>
      </c>
      <c r="E135">
        <v>5</v>
      </c>
      <c r="F135" s="14">
        <f>(Tabulka1[[#This Row],[Sloupec2]]+Tabulka1[[#This Row],[Sloupec1]])/2</f>
        <v>4.5</v>
      </c>
    </row>
    <row r="136" spans="1:6" x14ac:dyDescent="0.25">
      <c r="A136" s="1" t="s">
        <v>131</v>
      </c>
      <c r="B136" s="9">
        <v>74.166768877400003</v>
      </c>
      <c r="C136" s="9">
        <v>82.592016150999996</v>
      </c>
      <c r="D136">
        <v>2</v>
      </c>
      <c r="E136">
        <v>6</v>
      </c>
      <c r="F136" s="14">
        <f>(Tabulka1[[#This Row],[Sloupec2]]+Tabulka1[[#This Row],[Sloupec1]])/2</f>
        <v>4</v>
      </c>
    </row>
    <row r="137" spans="1:6" x14ac:dyDescent="0.25">
      <c r="A137" s="1" t="s">
        <v>132</v>
      </c>
      <c r="B137" s="9">
        <v>75.051853867299997</v>
      </c>
      <c r="C137" s="9">
        <v>82.007362397500003</v>
      </c>
      <c r="D137">
        <v>3</v>
      </c>
      <c r="E137">
        <v>5</v>
      </c>
      <c r="F137" s="14">
        <f>(Tabulka1[[#This Row],[Sloupec2]]+Tabulka1[[#This Row],[Sloupec1]])/2</f>
        <v>4</v>
      </c>
    </row>
    <row r="138" spans="1:6" x14ac:dyDescent="0.25">
      <c r="A138" s="1" t="s">
        <v>133</v>
      </c>
      <c r="B138" s="9">
        <v>75.038789901200005</v>
      </c>
      <c r="C138" s="9">
        <v>81.205732734700007</v>
      </c>
      <c r="D138">
        <v>3</v>
      </c>
      <c r="E138">
        <v>4</v>
      </c>
      <c r="F138" s="14">
        <f>(Tabulka1[[#This Row],[Sloupec2]]+Tabulka1[[#This Row],[Sloupec1]])/2</f>
        <v>3.5</v>
      </c>
    </row>
    <row r="139" spans="1:6" x14ac:dyDescent="0.25">
      <c r="A139" s="1" t="s">
        <v>134</v>
      </c>
      <c r="B139" s="9">
        <v>74.941905929900003</v>
      </c>
      <c r="C139" s="9">
        <v>81.516599292400002</v>
      </c>
      <c r="D139">
        <v>3</v>
      </c>
      <c r="E139">
        <v>5</v>
      </c>
      <c r="F139" s="14">
        <f>(Tabulka1[[#This Row],[Sloupec2]]+Tabulka1[[#This Row],[Sloupec1]])/2</f>
        <v>4</v>
      </c>
    </row>
    <row r="140" spans="1:6" x14ac:dyDescent="0.25">
      <c r="A140" s="1" t="s">
        <v>135</v>
      </c>
      <c r="B140" s="9">
        <v>75.988756259499993</v>
      </c>
      <c r="C140" s="9">
        <v>82.226371367400006</v>
      </c>
      <c r="D140">
        <v>4</v>
      </c>
      <c r="E140">
        <v>6</v>
      </c>
      <c r="F140" s="14">
        <f>(Tabulka1[[#This Row],[Sloupec2]]+Tabulka1[[#This Row],[Sloupec1]])/2</f>
        <v>5</v>
      </c>
    </row>
    <row r="141" spans="1:6" x14ac:dyDescent="0.25">
      <c r="A141" s="1" t="s">
        <v>136</v>
      </c>
      <c r="B141" s="9">
        <v>74.888345275099994</v>
      </c>
      <c r="C141" s="9">
        <v>81.361770188899996</v>
      </c>
      <c r="D141">
        <v>3</v>
      </c>
      <c r="E141">
        <v>5</v>
      </c>
      <c r="F141" s="14">
        <f>(Tabulka1[[#This Row],[Sloupec2]]+Tabulka1[[#This Row],[Sloupec1]])/2</f>
        <v>4</v>
      </c>
    </row>
    <row r="142" spans="1:6" x14ac:dyDescent="0.25">
      <c r="A142" s="1" t="s">
        <v>137</v>
      </c>
      <c r="B142" s="9">
        <v>75.933155816799996</v>
      </c>
      <c r="C142" s="9">
        <v>83.001135613900004</v>
      </c>
      <c r="D142">
        <v>4</v>
      </c>
      <c r="E142">
        <v>6</v>
      </c>
      <c r="F142" s="14">
        <f>(Tabulka1[[#This Row],[Sloupec2]]+Tabulka1[[#This Row],[Sloupec1]])/2</f>
        <v>5</v>
      </c>
    </row>
    <row r="143" spans="1:6" x14ac:dyDescent="0.25">
      <c r="A143" s="1" t="s">
        <v>138</v>
      </c>
      <c r="B143" s="9">
        <v>75.716325817400005</v>
      </c>
      <c r="C143" s="9">
        <v>81.827916223499997</v>
      </c>
      <c r="D143">
        <v>4</v>
      </c>
      <c r="E143">
        <v>5</v>
      </c>
      <c r="F143" s="14">
        <f>(Tabulka1[[#This Row],[Sloupec2]]+Tabulka1[[#This Row],[Sloupec1]])/2</f>
        <v>4.5</v>
      </c>
    </row>
    <row r="144" spans="1:6" x14ac:dyDescent="0.25">
      <c r="A144" s="1" t="s">
        <v>139</v>
      </c>
      <c r="B144" s="9">
        <v>75.886356914100006</v>
      </c>
      <c r="C144" s="9">
        <v>81.024350569500001</v>
      </c>
      <c r="D144">
        <v>4</v>
      </c>
      <c r="E144">
        <v>4</v>
      </c>
      <c r="F144" s="14">
        <f>(Tabulka1[[#This Row],[Sloupec2]]+Tabulka1[[#This Row],[Sloupec1]])/2</f>
        <v>4</v>
      </c>
    </row>
    <row r="145" spans="1:6" x14ac:dyDescent="0.25">
      <c r="A145" s="1" t="s">
        <v>140</v>
      </c>
      <c r="B145" s="9">
        <v>75.699923545600001</v>
      </c>
      <c r="C145" s="9">
        <v>81.111080625400007</v>
      </c>
      <c r="D145">
        <v>4</v>
      </c>
      <c r="E145">
        <v>4</v>
      </c>
      <c r="F145" s="14">
        <f>(Tabulka1[[#This Row],[Sloupec2]]+Tabulka1[[#This Row],[Sloupec1]])/2</f>
        <v>4</v>
      </c>
    </row>
    <row r="146" spans="1:6" x14ac:dyDescent="0.25">
      <c r="A146" s="1" t="s">
        <v>141</v>
      </c>
      <c r="B146" s="9">
        <v>76.813292893799996</v>
      </c>
      <c r="C146" s="9">
        <v>82.286369417800003</v>
      </c>
      <c r="D146">
        <v>5</v>
      </c>
      <c r="E146">
        <v>6</v>
      </c>
      <c r="F146" s="14">
        <f>(Tabulka1[[#This Row],[Sloupec2]]+Tabulka1[[#This Row],[Sloupec1]])/2</f>
        <v>5.5</v>
      </c>
    </row>
    <row r="147" spans="1:6" x14ac:dyDescent="0.25">
      <c r="A147" s="1" t="s">
        <v>142</v>
      </c>
      <c r="B147" s="9">
        <v>76.170908193000002</v>
      </c>
      <c r="C147" s="9">
        <v>81.1030516358</v>
      </c>
      <c r="D147">
        <v>4</v>
      </c>
      <c r="E147">
        <v>4</v>
      </c>
      <c r="F147" s="14">
        <f>(Tabulka1[[#This Row],[Sloupec2]]+Tabulka1[[#This Row],[Sloupec1]])/2</f>
        <v>4</v>
      </c>
    </row>
    <row r="148" spans="1:6" x14ac:dyDescent="0.25">
      <c r="A148" s="1" t="s">
        <v>143</v>
      </c>
      <c r="B148" s="9">
        <v>76.141963647599994</v>
      </c>
      <c r="C148" s="9">
        <v>82.888459343799994</v>
      </c>
      <c r="D148">
        <v>4</v>
      </c>
      <c r="E148">
        <v>6</v>
      </c>
      <c r="F148" s="14">
        <f>(Tabulka1[[#This Row],[Sloupec2]]+Tabulka1[[#This Row],[Sloupec1]])/2</f>
        <v>5</v>
      </c>
    </row>
    <row r="149" spans="1:6" x14ac:dyDescent="0.25">
      <c r="A149" s="1" t="s">
        <v>144</v>
      </c>
      <c r="B149" s="9">
        <v>72.206144486300005</v>
      </c>
      <c r="C149" s="9">
        <v>78.794623471799994</v>
      </c>
      <c r="D149">
        <v>1</v>
      </c>
      <c r="E149">
        <v>2</v>
      </c>
      <c r="F149" s="14">
        <f>(Tabulka1[[#This Row],[Sloupec2]]+Tabulka1[[#This Row],[Sloupec1]])/2</f>
        <v>1.5</v>
      </c>
    </row>
    <row r="150" spans="1:6" x14ac:dyDescent="0.25">
      <c r="A150" s="1" t="s">
        <v>145</v>
      </c>
      <c r="B150" s="9">
        <v>77.327074005399993</v>
      </c>
      <c r="C150" s="9">
        <v>83.183092084099997</v>
      </c>
      <c r="D150">
        <v>5</v>
      </c>
      <c r="E150">
        <v>7</v>
      </c>
      <c r="F150" s="14">
        <f>(Tabulka1[[#This Row],[Sloupec2]]+Tabulka1[[#This Row],[Sloupec1]])/2</f>
        <v>6</v>
      </c>
    </row>
    <row r="151" spans="1:6" x14ac:dyDescent="0.25">
      <c r="A151" s="1" t="s">
        <v>146</v>
      </c>
      <c r="B151" s="9">
        <v>73.836275756899994</v>
      </c>
      <c r="C151" s="9">
        <v>80.724882717499995</v>
      </c>
      <c r="D151">
        <v>2</v>
      </c>
      <c r="E151">
        <v>4</v>
      </c>
      <c r="F151" s="14">
        <f>(Tabulka1[[#This Row],[Sloupec2]]+Tabulka1[[#This Row],[Sloupec1]])/2</f>
        <v>3</v>
      </c>
    </row>
    <row r="152" spans="1:6" x14ac:dyDescent="0.25">
      <c r="A152" s="1" t="s">
        <v>147</v>
      </c>
      <c r="B152" s="9">
        <v>77.882792340600005</v>
      </c>
      <c r="C152" s="9">
        <v>83.219582750599997</v>
      </c>
      <c r="D152">
        <v>6</v>
      </c>
      <c r="E152">
        <v>7</v>
      </c>
      <c r="F152" s="14">
        <f>(Tabulka1[[#This Row],[Sloupec2]]+Tabulka1[[#This Row],[Sloupec1]])/2</f>
        <v>6.5</v>
      </c>
    </row>
    <row r="153" spans="1:6" x14ac:dyDescent="0.25">
      <c r="A153" s="1" t="s">
        <v>148</v>
      </c>
      <c r="B153" s="9">
        <v>75.0495806184</v>
      </c>
      <c r="C153" s="9">
        <v>81.343981478000003</v>
      </c>
      <c r="D153">
        <v>3</v>
      </c>
      <c r="E153">
        <v>5</v>
      </c>
      <c r="F153" s="14">
        <f>(Tabulka1[[#This Row],[Sloupec2]]+Tabulka1[[#This Row],[Sloupec1]])/2</f>
        <v>4</v>
      </c>
    </row>
    <row r="154" spans="1:6" x14ac:dyDescent="0.25">
      <c r="A154" s="1" t="s">
        <v>149</v>
      </c>
      <c r="B154" s="9">
        <v>75.423751980899993</v>
      </c>
      <c r="C154" s="9">
        <v>82.068206205400003</v>
      </c>
      <c r="D154">
        <v>4</v>
      </c>
      <c r="E154">
        <v>5</v>
      </c>
      <c r="F154" s="14">
        <f>(Tabulka1[[#This Row],[Sloupec2]]+Tabulka1[[#This Row],[Sloupec1]])/2</f>
        <v>4.5</v>
      </c>
    </row>
    <row r="155" spans="1:6" x14ac:dyDescent="0.25">
      <c r="A155" s="1" t="s">
        <v>150</v>
      </c>
      <c r="B155" s="9">
        <v>75.218634002499996</v>
      </c>
      <c r="C155" s="9">
        <v>80.195691797400002</v>
      </c>
      <c r="D155">
        <v>3</v>
      </c>
      <c r="E155">
        <v>3</v>
      </c>
      <c r="F155" s="14">
        <f>(Tabulka1[[#This Row],[Sloupec2]]+Tabulka1[[#This Row],[Sloupec1]])/2</f>
        <v>3</v>
      </c>
    </row>
    <row r="156" spans="1:6" x14ac:dyDescent="0.25">
      <c r="A156" s="1" t="s">
        <v>151</v>
      </c>
      <c r="B156" s="9">
        <v>76.199942862200004</v>
      </c>
      <c r="C156" s="9">
        <v>83.384657206699998</v>
      </c>
      <c r="D156">
        <v>4</v>
      </c>
      <c r="E156">
        <v>7</v>
      </c>
      <c r="F156" s="14">
        <f>(Tabulka1[[#This Row],[Sloupec2]]+Tabulka1[[#This Row],[Sloupec1]])/2</f>
        <v>5.5</v>
      </c>
    </row>
    <row r="157" spans="1:6" x14ac:dyDescent="0.25">
      <c r="A157" s="1" t="s">
        <v>152</v>
      </c>
      <c r="B157" s="9">
        <v>76.509131273099996</v>
      </c>
      <c r="C157" s="9">
        <v>82.057986142499999</v>
      </c>
      <c r="D157">
        <v>4</v>
      </c>
      <c r="E157">
        <v>5</v>
      </c>
      <c r="F157" s="14">
        <f>(Tabulka1[[#This Row],[Sloupec2]]+Tabulka1[[#This Row],[Sloupec1]])/2</f>
        <v>4.5</v>
      </c>
    </row>
    <row r="158" spans="1:6" x14ac:dyDescent="0.25">
      <c r="A158" s="1" t="s">
        <v>153</v>
      </c>
      <c r="B158" s="9">
        <v>73.572689560499995</v>
      </c>
      <c r="C158" s="9">
        <v>78.708755574400001</v>
      </c>
      <c r="D158">
        <v>2</v>
      </c>
      <c r="E158">
        <v>2</v>
      </c>
      <c r="F158" s="14">
        <f>(Tabulka1[[#This Row],[Sloupec2]]+Tabulka1[[#This Row],[Sloupec1]])/2</f>
        <v>2</v>
      </c>
    </row>
    <row r="159" spans="1:6" x14ac:dyDescent="0.25">
      <c r="A159" s="1" t="s">
        <v>154</v>
      </c>
      <c r="B159" s="9">
        <v>74.381719347300006</v>
      </c>
      <c r="C159" s="9">
        <v>81.273170323000002</v>
      </c>
      <c r="D159">
        <v>3</v>
      </c>
      <c r="E159">
        <v>4</v>
      </c>
      <c r="F159" s="14">
        <f>(Tabulka1[[#This Row],[Sloupec2]]+Tabulka1[[#This Row],[Sloupec1]])/2</f>
        <v>3.5</v>
      </c>
    </row>
    <row r="160" spans="1:6" x14ac:dyDescent="0.25">
      <c r="A160" s="1" t="s">
        <v>155</v>
      </c>
      <c r="B160" s="9">
        <v>75.701385843300002</v>
      </c>
      <c r="C160" s="9">
        <v>81.951720248100003</v>
      </c>
      <c r="D160">
        <v>4</v>
      </c>
      <c r="E160">
        <v>5</v>
      </c>
      <c r="F160" s="14">
        <f>(Tabulka1[[#This Row],[Sloupec2]]+Tabulka1[[#This Row],[Sloupec1]])/2</f>
        <v>4.5</v>
      </c>
    </row>
    <row r="161" spans="1:6" x14ac:dyDescent="0.25">
      <c r="A161" s="1" t="s">
        <v>156</v>
      </c>
      <c r="B161" s="9">
        <v>75.706306947900003</v>
      </c>
      <c r="C161" s="9">
        <v>80.258420288099998</v>
      </c>
      <c r="D161">
        <v>4</v>
      </c>
      <c r="E161">
        <v>3</v>
      </c>
      <c r="F161" s="14">
        <f>(Tabulka1[[#This Row],[Sloupec2]]+Tabulka1[[#This Row],[Sloupec1]])/2</f>
        <v>3.5</v>
      </c>
    </row>
    <row r="162" spans="1:6" x14ac:dyDescent="0.25">
      <c r="A162" s="1" t="s">
        <v>157</v>
      </c>
      <c r="B162" s="9">
        <v>74.972712045799994</v>
      </c>
      <c r="C162" s="9">
        <v>80.771125100999996</v>
      </c>
      <c r="D162">
        <v>3</v>
      </c>
      <c r="E162">
        <v>4</v>
      </c>
      <c r="F162" s="14">
        <f>(Tabulka1[[#This Row],[Sloupec2]]+Tabulka1[[#This Row],[Sloupec1]])/2</f>
        <v>3.5</v>
      </c>
    </row>
    <row r="163" spans="1:6" x14ac:dyDescent="0.25">
      <c r="A163" s="1" t="s">
        <v>158</v>
      </c>
      <c r="B163" s="9">
        <v>75.347893511199999</v>
      </c>
      <c r="C163" s="9">
        <v>82.388124161600004</v>
      </c>
      <c r="D163">
        <v>3</v>
      </c>
      <c r="E163">
        <v>6</v>
      </c>
      <c r="F163" s="14">
        <f>(Tabulka1[[#This Row],[Sloupec2]]+Tabulka1[[#This Row],[Sloupec1]])/2</f>
        <v>4.5</v>
      </c>
    </row>
    <row r="164" spans="1:6" x14ac:dyDescent="0.25">
      <c r="A164" s="1" t="s">
        <v>159</v>
      </c>
      <c r="B164" s="9">
        <v>74.318038503599993</v>
      </c>
      <c r="C164" s="9">
        <v>81.836824195099993</v>
      </c>
      <c r="D164">
        <v>2</v>
      </c>
      <c r="E164">
        <v>5</v>
      </c>
      <c r="F164" s="14">
        <f>(Tabulka1[[#This Row],[Sloupec2]]+Tabulka1[[#This Row],[Sloupec1]])/2</f>
        <v>3.5</v>
      </c>
    </row>
    <row r="165" spans="1:6" x14ac:dyDescent="0.25">
      <c r="A165" s="1" t="s">
        <v>160</v>
      </c>
      <c r="B165" s="9">
        <v>77.6583448162</v>
      </c>
      <c r="C165" s="9">
        <v>83.105547937500006</v>
      </c>
      <c r="D165">
        <v>6</v>
      </c>
      <c r="E165">
        <v>7</v>
      </c>
      <c r="F165" s="14">
        <f>(Tabulka1[[#This Row],[Sloupec2]]+Tabulka1[[#This Row],[Sloupec1]])/2</f>
        <v>6.5</v>
      </c>
    </row>
    <row r="166" spans="1:6" x14ac:dyDescent="0.25">
      <c r="A166" s="1" t="s">
        <v>161</v>
      </c>
      <c r="B166" s="9">
        <v>74.519738975300001</v>
      </c>
      <c r="C166" s="9">
        <v>81.272451655799998</v>
      </c>
      <c r="D166">
        <v>3</v>
      </c>
      <c r="E166">
        <v>4</v>
      </c>
      <c r="F166" s="14">
        <f>(Tabulka1[[#This Row],[Sloupec2]]+Tabulka1[[#This Row],[Sloupec1]])/2</f>
        <v>3.5</v>
      </c>
    </row>
    <row r="167" spans="1:6" x14ac:dyDescent="0.25">
      <c r="A167" s="1" t="s">
        <v>162</v>
      </c>
      <c r="B167" s="9">
        <v>75.416570605100006</v>
      </c>
      <c r="C167" s="9">
        <v>81.848902938899997</v>
      </c>
      <c r="D167">
        <v>3</v>
      </c>
      <c r="E167">
        <v>5</v>
      </c>
      <c r="F167" s="14">
        <f>(Tabulka1[[#This Row],[Sloupec2]]+Tabulka1[[#This Row],[Sloupec1]])/2</f>
        <v>4</v>
      </c>
    </row>
    <row r="168" spans="1:6" x14ac:dyDescent="0.25">
      <c r="A168" s="1" t="s">
        <v>163</v>
      </c>
      <c r="B168" s="9">
        <v>76.817649854099997</v>
      </c>
      <c r="C168" s="9">
        <v>81.957222105599996</v>
      </c>
      <c r="D168">
        <v>5</v>
      </c>
      <c r="E168">
        <v>5</v>
      </c>
      <c r="F168" s="14">
        <f>(Tabulka1[[#This Row],[Sloupec2]]+Tabulka1[[#This Row],[Sloupec1]])/2</f>
        <v>5</v>
      </c>
    </row>
    <row r="169" spans="1:6" x14ac:dyDescent="0.25">
      <c r="A169" s="1" t="s">
        <v>164</v>
      </c>
      <c r="B169" s="9">
        <v>74.531127553199994</v>
      </c>
      <c r="C169" s="9">
        <v>80.814046108200003</v>
      </c>
      <c r="D169">
        <v>3</v>
      </c>
      <c r="E169">
        <v>4</v>
      </c>
      <c r="F169" s="14">
        <f>(Tabulka1[[#This Row],[Sloupec2]]+Tabulka1[[#This Row],[Sloupec1]])/2</f>
        <v>3.5</v>
      </c>
    </row>
    <row r="170" spans="1:6" x14ac:dyDescent="0.25">
      <c r="A170" s="1" t="s">
        <v>165</v>
      </c>
      <c r="B170" s="9">
        <v>75.085043660099998</v>
      </c>
      <c r="C170" s="9">
        <v>80.691207026900003</v>
      </c>
      <c r="D170">
        <v>3</v>
      </c>
      <c r="E170">
        <v>4</v>
      </c>
      <c r="F170" s="14">
        <f>(Tabulka1[[#This Row],[Sloupec2]]+Tabulka1[[#This Row],[Sloupec1]])/2</f>
        <v>3.5</v>
      </c>
    </row>
    <row r="171" spans="1:6" x14ac:dyDescent="0.25">
      <c r="A171" s="1" t="s">
        <v>166</v>
      </c>
      <c r="B171" s="9">
        <v>75.534461375299998</v>
      </c>
      <c r="C171" s="9">
        <v>82.711337818299995</v>
      </c>
      <c r="D171">
        <v>4</v>
      </c>
      <c r="E171">
        <v>6</v>
      </c>
      <c r="F171" s="14">
        <f>(Tabulka1[[#This Row],[Sloupec2]]+Tabulka1[[#This Row],[Sloupec1]])/2</f>
        <v>5</v>
      </c>
    </row>
    <row r="172" spans="1:6" x14ac:dyDescent="0.25">
      <c r="A172" s="1" t="s">
        <v>167</v>
      </c>
      <c r="B172" s="9">
        <v>73.991966421200004</v>
      </c>
      <c r="C172" s="9">
        <v>78.9699432532</v>
      </c>
      <c r="D172">
        <v>2</v>
      </c>
      <c r="E172">
        <v>2</v>
      </c>
      <c r="F172" s="14">
        <f>(Tabulka1[[#This Row],[Sloupec2]]+Tabulka1[[#This Row],[Sloupec1]])/2</f>
        <v>2</v>
      </c>
    </row>
    <row r="173" spans="1:6" x14ac:dyDescent="0.25">
      <c r="A173" s="1" t="s">
        <v>168</v>
      </c>
      <c r="B173" s="9">
        <v>76.939826357399994</v>
      </c>
      <c r="C173" s="9">
        <v>82.478406382299994</v>
      </c>
      <c r="D173">
        <v>5</v>
      </c>
      <c r="E173">
        <v>6</v>
      </c>
      <c r="F173" s="14">
        <f>(Tabulka1[[#This Row],[Sloupec2]]+Tabulka1[[#This Row],[Sloupec1]])/2</f>
        <v>5.5</v>
      </c>
    </row>
    <row r="174" spans="1:6" x14ac:dyDescent="0.25">
      <c r="A174" s="1" t="s">
        <v>169</v>
      </c>
      <c r="B174" s="9">
        <v>75.222876350500002</v>
      </c>
      <c r="C174" s="9">
        <v>80.763917200600005</v>
      </c>
      <c r="D174">
        <v>3</v>
      </c>
      <c r="E174">
        <v>4</v>
      </c>
      <c r="F174" s="14">
        <f>(Tabulka1[[#This Row],[Sloupec2]]+Tabulka1[[#This Row],[Sloupec1]])/2</f>
        <v>3.5</v>
      </c>
    </row>
    <row r="175" spans="1:6" x14ac:dyDescent="0.25">
      <c r="A175" s="1" t="s">
        <v>170</v>
      </c>
      <c r="B175" s="9">
        <v>75.938487764900003</v>
      </c>
      <c r="C175" s="9">
        <v>80.953257730199994</v>
      </c>
      <c r="D175">
        <v>4</v>
      </c>
      <c r="E175">
        <v>4</v>
      </c>
      <c r="F175" s="14">
        <f>(Tabulka1[[#This Row],[Sloupec2]]+Tabulka1[[#This Row],[Sloupec1]])/2</f>
        <v>4</v>
      </c>
    </row>
    <row r="176" spans="1:6" x14ac:dyDescent="0.25">
      <c r="A176" s="1" t="s">
        <v>171</v>
      </c>
      <c r="B176" s="9">
        <v>77.122561892199997</v>
      </c>
      <c r="C176" s="9">
        <v>83.012740801500001</v>
      </c>
      <c r="D176">
        <v>5</v>
      </c>
      <c r="E176">
        <v>6</v>
      </c>
      <c r="F176" s="14">
        <f>(Tabulka1[[#This Row],[Sloupec2]]+Tabulka1[[#This Row],[Sloupec1]])/2</f>
        <v>5.5</v>
      </c>
    </row>
    <row r="177" spans="1:6" x14ac:dyDescent="0.25">
      <c r="A177" s="1" t="s">
        <v>172</v>
      </c>
      <c r="B177" s="9">
        <v>76.635710019499996</v>
      </c>
      <c r="C177" s="9">
        <v>82.270867553200006</v>
      </c>
      <c r="D177">
        <v>5</v>
      </c>
      <c r="E177">
        <v>6</v>
      </c>
      <c r="F177" s="14">
        <f>(Tabulka1[[#This Row],[Sloupec2]]+Tabulka1[[#This Row],[Sloupec1]])/2</f>
        <v>5.5</v>
      </c>
    </row>
    <row r="178" spans="1:6" x14ac:dyDescent="0.25">
      <c r="A178" s="1" t="s">
        <v>173</v>
      </c>
      <c r="B178" s="9">
        <v>74.629087224499997</v>
      </c>
      <c r="C178" s="9">
        <v>81.433146747799995</v>
      </c>
      <c r="D178">
        <v>3</v>
      </c>
      <c r="E178">
        <v>5</v>
      </c>
      <c r="F178" s="14">
        <f>(Tabulka1[[#This Row],[Sloupec2]]+Tabulka1[[#This Row],[Sloupec1]])/2</f>
        <v>4</v>
      </c>
    </row>
    <row r="179" spans="1:6" x14ac:dyDescent="0.25">
      <c r="A179" s="1" t="s">
        <v>174</v>
      </c>
      <c r="B179" s="9">
        <v>76.596105950099997</v>
      </c>
      <c r="C179" s="9">
        <v>81.828263291100001</v>
      </c>
      <c r="D179">
        <v>5</v>
      </c>
      <c r="E179">
        <v>5</v>
      </c>
      <c r="F179" s="14">
        <f>(Tabulka1[[#This Row],[Sloupec2]]+Tabulka1[[#This Row],[Sloupec1]])/2</f>
        <v>5</v>
      </c>
    </row>
    <row r="180" spans="1:6" x14ac:dyDescent="0.25">
      <c r="A180" s="1" t="s">
        <v>175</v>
      </c>
      <c r="B180" s="9">
        <v>74.916135943900002</v>
      </c>
      <c r="C180" s="9">
        <v>82.662885432899998</v>
      </c>
      <c r="D180">
        <v>3</v>
      </c>
      <c r="E180">
        <v>6</v>
      </c>
      <c r="F180" s="14">
        <f>(Tabulka1[[#This Row],[Sloupec2]]+Tabulka1[[#This Row],[Sloupec1]])/2</f>
        <v>4.5</v>
      </c>
    </row>
    <row r="181" spans="1:6" x14ac:dyDescent="0.25">
      <c r="A181" s="1" t="s">
        <v>176</v>
      </c>
      <c r="B181" s="9">
        <v>75.996446214000002</v>
      </c>
      <c r="C181" s="9">
        <v>82.025443764200006</v>
      </c>
      <c r="D181">
        <v>4</v>
      </c>
      <c r="E181">
        <v>5</v>
      </c>
      <c r="F181" s="14">
        <f>(Tabulka1[[#This Row],[Sloupec2]]+Tabulka1[[#This Row],[Sloupec1]])/2</f>
        <v>4.5</v>
      </c>
    </row>
    <row r="182" spans="1:6" x14ac:dyDescent="0.25">
      <c r="A182" s="1" t="s">
        <v>177</v>
      </c>
      <c r="B182" s="9">
        <v>75.129924434399996</v>
      </c>
      <c r="C182" s="9">
        <v>82.543357346500002</v>
      </c>
      <c r="D182">
        <v>3</v>
      </c>
      <c r="E182">
        <v>6</v>
      </c>
      <c r="F182" s="14">
        <f>(Tabulka1[[#This Row],[Sloupec2]]+Tabulka1[[#This Row],[Sloupec1]])/2</f>
        <v>4.5</v>
      </c>
    </row>
    <row r="183" spans="1:6" x14ac:dyDescent="0.25">
      <c r="A183" s="1" t="s">
        <v>178</v>
      </c>
      <c r="B183" s="9">
        <v>75.334289136199999</v>
      </c>
      <c r="C183" s="9">
        <v>81.504100419500006</v>
      </c>
      <c r="D183">
        <v>3</v>
      </c>
      <c r="E183">
        <v>5</v>
      </c>
      <c r="F183" s="14">
        <f>(Tabulka1[[#This Row],[Sloupec2]]+Tabulka1[[#This Row],[Sloupec1]])/2</f>
        <v>4</v>
      </c>
    </row>
    <row r="184" spans="1:6" x14ac:dyDescent="0.25">
      <c r="A184" s="1" t="s">
        <v>179</v>
      </c>
      <c r="B184" s="9">
        <v>74.791169748900003</v>
      </c>
      <c r="C184" s="9">
        <v>80.900406706499993</v>
      </c>
      <c r="D184">
        <v>3</v>
      </c>
      <c r="E184">
        <v>4</v>
      </c>
      <c r="F184" s="14">
        <f>(Tabulka1[[#This Row],[Sloupec2]]+Tabulka1[[#This Row],[Sloupec1]])/2</f>
        <v>3.5</v>
      </c>
    </row>
    <row r="185" spans="1:6" x14ac:dyDescent="0.25">
      <c r="A185" s="1" t="s">
        <v>180</v>
      </c>
      <c r="B185" s="9">
        <v>76.007815998699996</v>
      </c>
      <c r="C185" s="9">
        <v>82.231305421599998</v>
      </c>
      <c r="D185">
        <v>4</v>
      </c>
      <c r="E185">
        <v>6</v>
      </c>
      <c r="F185" s="14">
        <f>(Tabulka1[[#This Row],[Sloupec2]]+Tabulka1[[#This Row],[Sloupec1]])/2</f>
        <v>5</v>
      </c>
    </row>
    <row r="186" spans="1:6" x14ac:dyDescent="0.25">
      <c r="A186" s="1" t="s">
        <v>181</v>
      </c>
      <c r="B186" s="9">
        <v>73.9839635437</v>
      </c>
      <c r="C186" s="9">
        <v>82.148400384699997</v>
      </c>
      <c r="D186">
        <v>2</v>
      </c>
      <c r="E186">
        <v>5</v>
      </c>
      <c r="F186" s="14">
        <f>(Tabulka1[[#This Row],[Sloupec2]]+Tabulka1[[#This Row],[Sloupec1]])/2</f>
        <v>3.5</v>
      </c>
    </row>
    <row r="187" spans="1:6" x14ac:dyDescent="0.25">
      <c r="A187" s="1" t="s">
        <v>182</v>
      </c>
      <c r="B187" s="9">
        <v>75.994990924899994</v>
      </c>
      <c r="C187" s="9">
        <v>81.942809708599995</v>
      </c>
      <c r="D187">
        <v>4</v>
      </c>
      <c r="E187">
        <v>5</v>
      </c>
      <c r="F187" s="14">
        <f>(Tabulka1[[#This Row],[Sloupec2]]+Tabulka1[[#This Row],[Sloupec1]])/2</f>
        <v>4.5</v>
      </c>
    </row>
    <row r="188" spans="1:6" x14ac:dyDescent="0.25">
      <c r="A188" s="1" t="s">
        <v>183</v>
      </c>
      <c r="B188" s="9">
        <v>75.025737276800001</v>
      </c>
      <c r="C188" s="9">
        <v>81.048117275300001</v>
      </c>
      <c r="D188">
        <v>3</v>
      </c>
      <c r="E188">
        <v>4</v>
      </c>
      <c r="F188" s="14">
        <f>(Tabulka1[[#This Row],[Sloupec2]]+Tabulka1[[#This Row],[Sloupec1]])/2</f>
        <v>3.5</v>
      </c>
    </row>
    <row r="189" spans="1:6" x14ac:dyDescent="0.25">
      <c r="A189" s="1" t="s">
        <v>184</v>
      </c>
      <c r="B189" s="9">
        <v>75.677641917100004</v>
      </c>
      <c r="C189" s="9">
        <v>82.602696499999993</v>
      </c>
      <c r="D189">
        <v>4</v>
      </c>
      <c r="E189">
        <v>6</v>
      </c>
      <c r="F189" s="14">
        <f>(Tabulka1[[#This Row],[Sloupec2]]+Tabulka1[[#This Row],[Sloupec1]])/2</f>
        <v>5</v>
      </c>
    </row>
    <row r="190" spans="1:6" x14ac:dyDescent="0.25">
      <c r="A190" s="1" t="s">
        <v>185</v>
      </c>
      <c r="B190" s="9">
        <v>75.802403377700003</v>
      </c>
      <c r="C190" s="9">
        <v>83.201041556199996</v>
      </c>
      <c r="D190">
        <v>4</v>
      </c>
      <c r="E190">
        <v>7</v>
      </c>
      <c r="F190" s="14">
        <f>(Tabulka1[[#This Row],[Sloupec2]]+Tabulka1[[#This Row],[Sloupec1]])/2</f>
        <v>5.5</v>
      </c>
    </row>
    <row r="191" spans="1:6" x14ac:dyDescent="0.25">
      <c r="A191" s="1" t="s">
        <v>186</v>
      </c>
      <c r="B191" s="9">
        <v>76.374725463000004</v>
      </c>
      <c r="C191" s="9">
        <v>81.776945098799999</v>
      </c>
      <c r="D191">
        <v>4</v>
      </c>
      <c r="E191">
        <v>5</v>
      </c>
      <c r="F191" s="14">
        <f>(Tabulka1[[#This Row],[Sloupec2]]+Tabulka1[[#This Row],[Sloupec1]])/2</f>
        <v>4.5</v>
      </c>
    </row>
    <row r="192" spans="1:6" x14ac:dyDescent="0.25">
      <c r="A192" s="1" t="s">
        <v>187</v>
      </c>
      <c r="B192" s="9">
        <v>72.170218984499996</v>
      </c>
      <c r="C192" s="9">
        <v>79.739311553899995</v>
      </c>
      <c r="D192">
        <v>1</v>
      </c>
      <c r="E192">
        <v>3</v>
      </c>
      <c r="F192" s="14">
        <f>(Tabulka1[[#This Row],[Sloupec2]]+Tabulka1[[#This Row],[Sloupec1]])/2</f>
        <v>2</v>
      </c>
    </row>
    <row r="193" spans="1:6" x14ac:dyDescent="0.25">
      <c r="A193" s="1" t="s">
        <v>188</v>
      </c>
      <c r="B193" s="9">
        <v>76.129438241800003</v>
      </c>
      <c r="C193" s="9">
        <v>82.162526541700004</v>
      </c>
      <c r="D193">
        <v>4</v>
      </c>
      <c r="E193">
        <v>5</v>
      </c>
      <c r="F193" s="14">
        <f>(Tabulka1[[#This Row],[Sloupec2]]+Tabulka1[[#This Row],[Sloupec1]])/2</f>
        <v>4.5</v>
      </c>
    </row>
    <row r="194" spans="1:6" x14ac:dyDescent="0.25">
      <c r="A194" s="1" t="s">
        <v>189</v>
      </c>
      <c r="B194" s="9">
        <v>75.158425991499996</v>
      </c>
      <c r="C194" s="9">
        <v>81.901171554499996</v>
      </c>
      <c r="D194">
        <v>3</v>
      </c>
      <c r="E194">
        <v>5</v>
      </c>
      <c r="F194" s="14">
        <f>(Tabulka1[[#This Row],[Sloupec2]]+Tabulka1[[#This Row],[Sloupec1]])/2</f>
        <v>4</v>
      </c>
    </row>
    <row r="195" spans="1:6" x14ac:dyDescent="0.25">
      <c r="A195" s="1" t="s">
        <v>190</v>
      </c>
      <c r="B195" s="9">
        <v>75.676792876799993</v>
      </c>
      <c r="C195" s="9">
        <v>80.240463196299999</v>
      </c>
      <c r="D195">
        <v>4</v>
      </c>
      <c r="E195">
        <v>3</v>
      </c>
      <c r="F195" s="14">
        <f>(Tabulka1[[#This Row],[Sloupec2]]+Tabulka1[[#This Row],[Sloupec1]])/2</f>
        <v>3.5</v>
      </c>
    </row>
    <row r="196" spans="1:6" x14ac:dyDescent="0.25">
      <c r="A196" s="1" t="s">
        <v>191</v>
      </c>
      <c r="B196" s="9">
        <v>73.898889386899995</v>
      </c>
      <c r="C196" s="9">
        <v>79.963723205799994</v>
      </c>
      <c r="D196">
        <v>2</v>
      </c>
      <c r="E196">
        <v>3</v>
      </c>
      <c r="F196" s="14">
        <f>(Tabulka1[[#This Row],[Sloupec2]]+Tabulka1[[#This Row],[Sloupec1]])/2</f>
        <v>2.5</v>
      </c>
    </row>
    <row r="197" spans="1:6" x14ac:dyDescent="0.25">
      <c r="A197" s="1" t="s">
        <v>192</v>
      </c>
      <c r="B197" s="9">
        <v>75.606812223600002</v>
      </c>
      <c r="C197" s="9">
        <v>81.709243889600003</v>
      </c>
      <c r="D197">
        <v>4</v>
      </c>
      <c r="E197">
        <v>5</v>
      </c>
      <c r="F197" s="14">
        <f>(Tabulka1[[#This Row],[Sloupec2]]+Tabulka1[[#This Row],[Sloupec1]])/2</f>
        <v>4.5</v>
      </c>
    </row>
    <row r="198" spans="1:6" x14ac:dyDescent="0.25">
      <c r="A198" s="1" t="s">
        <v>193</v>
      </c>
      <c r="B198" s="9">
        <v>73.375493782000007</v>
      </c>
      <c r="C198" s="9">
        <v>82.063462959299997</v>
      </c>
      <c r="D198">
        <v>2</v>
      </c>
      <c r="E198">
        <v>5</v>
      </c>
      <c r="F198" s="14">
        <f>(Tabulka1[[#This Row],[Sloupec2]]+Tabulka1[[#This Row],[Sloupec1]])/2</f>
        <v>3.5</v>
      </c>
    </row>
    <row r="199" spans="1:6" x14ac:dyDescent="0.25">
      <c r="A199" s="1" t="s">
        <v>194</v>
      </c>
      <c r="B199" s="9">
        <v>76.720482066599999</v>
      </c>
      <c r="C199" s="9">
        <v>82.099678400599998</v>
      </c>
      <c r="D199">
        <v>5</v>
      </c>
      <c r="E199">
        <v>5</v>
      </c>
      <c r="F199" s="14">
        <f>(Tabulka1[[#This Row],[Sloupec2]]+Tabulka1[[#This Row],[Sloupec1]])/2</f>
        <v>5</v>
      </c>
    </row>
    <row r="200" spans="1:6" x14ac:dyDescent="0.25">
      <c r="A200" s="1" t="s">
        <v>195</v>
      </c>
      <c r="B200" s="9">
        <v>75.562879846800001</v>
      </c>
      <c r="C200" s="9">
        <v>81.803941902000005</v>
      </c>
      <c r="D200">
        <v>4</v>
      </c>
      <c r="E200">
        <v>5</v>
      </c>
      <c r="F200" s="14">
        <f>(Tabulka1[[#This Row],[Sloupec2]]+Tabulka1[[#This Row],[Sloupec1]])/2</f>
        <v>4.5</v>
      </c>
    </row>
    <row r="201" spans="1:6" x14ac:dyDescent="0.25">
      <c r="A201" s="1" t="s">
        <v>196</v>
      </c>
      <c r="B201" s="9">
        <v>75.743625730299996</v>
      </c>
      <c r="C201" s="9">
        <v>82.075050656800002</v>
      </c>
      <c r="D201">
        <v>4</v>
      </c>
      <c r="E201">
        <v>5</v>
      </c>
      <c r="F201" s="14">
        <f>(Tabulka1[[#This Row],[Sloupec2]]+Tabulka1[[#This Row],[Sloupec1]])/2</f>
        <v>4.5</v>
      </c>
    </row>
    <row r="202" spans="1:6" x14ac:dyDescent="0.25">
      <c r="A202" s="1" t="s">
        <v>197</v>
      </c>
      <c r="B202" s="9">
        <v>76.866292311600006</v>
      </c>
      <c r="C202" s="9">
        <v>83.201559584500004</v>
      </c>
      <c r="D202">
        <v>5</v>
      </c>
      <c r="E202">
        <v>7</v>
      </c>
      <c r="F202" s="14">
        <f>(Tabulka1[[#This Row],[Sloupec2]]+Tabulka1[[#This Row],[Sloupec1]])/2</f>
        <v>6</v>
      </c>
    </row>
    <row r="203" spans="1:6" x14ac:dyDescent="0.25">
      <c r="A203" s="1" t="s">
        <v>198</v>
      </c>
      <c r="B203" s="9">
        <v>75.675302408099995</v>
      </c>
      <c r="C203" s="9">
        <v>81.686587468699997</v>
      </c>
      <c r="D203">
        <v>4</v>
      </c>
      <c r="E203">
        <v>5</v>
      </c>
      <c r="F203" s="14">
        <f>(Tabulka1[[#This Row],[Sloupec2]]+Tabulka1[[#This Row],[Sloupec1]])/2</f>
        <v>4.5</v>
      </c>
    </row>
    <row r="204" spans="1:6" x14ac:dyDescent="0.25">
      <c r="A204" s="1" t="s">
        <v>199</v>
      </c>
      <c r="B204" s="9">
        <v>77.713021822399995</v>
      </c>
      <c r="C204" s="9">
        <v>82.797858543199993</v>
      </c>
      <c r="D204">
        <v>6</v>
      </c>
      <c r="E204">
        <v>6</v>
      </c>
      <c r="F204" s="14">
        <f>(Tabulka1[[#This Row],[Sloupec2]]+Tabulka1[[#This Row],[Sloupec1]])/2</f>
        <v>6</v>
      </c>
    </row>
    <row r="205" spans="1:6" x14ac:dyDescent="0.25">
      <c r="A205" s="1" t="s">
        <v>200</v>
      </c>
      <c r="B205" s="9">
        <v>72.772248913799999</v>
      </c>
      <c r="C205" s="9">
        <v>79.314932649599996</v>
      </c>
      <c r="D205">
        <v>1</v>
      </c>
      <c r="E205">
        <v>2</v>
      </c>
      <c r="F205" s="14">
        <f>(Tabulka1[[#This Row],[Sloupec2]]+Tabulka1[[#This Row],[Sloupec1]])/2</f>
        <v>1.5</v>
      </c>
    </row>
    <row r="206" spans="1:6" x14ac:dyDescent="0.25">
      <c r="A206" s="1" t="s">
        <v>201</v>
      </c>
      <c r="B206" s="9">
        <v>77.7685692493</v>
      </c>
      <c r="C206" s="9">
        <v>82.801085931399996</v>
      </c>
      <c r="D206">
        <v>6</v>
      </c>
      <c r="E206">
        <v>6</v>
      </c>
      <c r="F206" s="14">
        <f>(Tabulka1[[#This Row],[Sloupec2]]+Tabulka1[[#This Row],[Sloupec1]])/2</f>
        <v>6</v>
      </c>
    </row>
    <row r="207" spans="1:6" x14ac:dyDescent="0.25">
      <c r="A207" s="1" t="s">
        <v>202</v>
      </c>
      <c r="B207" s="9">
        <v>75.935073547200005</v>
      </c>
      <c r="C207" s="9">
        <v>82.8569749774</v>
      </c>
      <c r="D207">
        <v>4</v>
      </c>
      <c r="E207">
        <v>6</v>
      </c>
      <c r="F207" s="14">
        <f>(Tabulka1[[#This Row],[Sloupec2]]+Tabulka1[[#This Row],[Sloupec1]])/2</f>
        <v>5</v>
      </c>
    </row>
    <row r="208" spans="1:6" x14ac:dyDescent="0.25">
      <c r="A208" s="1" t="s">
        <v>203</v>
      </c>
      <c r="B208" s="9">
        <v>76.044477889600003</v>
      </c>
      <c r="C208" s="9">
        <v>82.784150285600006</v>
      </c>
      <c r="D208">
        <v>4</v>
      </c>
      <c r="E208">
        <v>6</v>
      </c>
      <c r="F208" s="14">
        <f>(Tabulka1[[#This Row],[Sloupec2]]+Tabulka1[[#This Row],[Sloupec1]])/2</f>
        <v>5</v>
      </c>
    </row>
  </sheetData>
  <phoneticPr fontId="7" type="noConversion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0"/>
  <sheetViews>
    <sheetView workbookViewId="0">
      <selection activeCell="G2" sqref="G2"/>
    </sheetView>
  </sheetViews>
  <sheetFormatPr defaultRowHeight="15" x14ac:dyDescent="0.25"/>
  <cols>
    <col min="1" max="1" width="31.7109375" bestFit="1" customWidth="1"/>
    <col min="2" max="2" width="16.28515625" customWidth="1"/>
    <col min="3" max="4" width="32.28515625" customWidth="1"/>
    <col min="5" max="5" width="39.7109375" customWidth="1"/>
    <col min="6" max="6" width="41.7109375" customWidth="1"/>
    <col min="7" max="7" width="8.85546875" style="14"/>
  </cols>
  <sheetData>
    <row r="1" spans="1:7" x14ac:dyDescent="0.25">
      <c r="A1" s="3" t="s">
        <v>208</v>
      </c>
    </row>
    <row r="2" spans="1:7" ht="17.25" x14ac:dyDescent="0.25">
      <c r="A2" t="s">
        <v>219</v>
      </c>
      <c r="B2" t="s">
        <v>209</v>
      </c>
      <c r="C2" t="s">
        <v>218</v>
      </c>
      <c r="D2" t="s">
        <v>210</v>
      </c>
      <c r="E2" t="s">
        <v>211</v>
      </c>
      <c r="F2" t="s">
        <v>212</v>
      </c>
      <c r="G2" s="14" t="s">
        <v>253</v>
      </c>
    </row>
    <row r="3" spans="1:7" x14ac:dyDescent="0.25">
      <c r="A3" s="1" t="s">
        <v>0</v>
      </c>
      <c r="B3" s="8">
        <v>17611</v>
      </c>
      <c r="C3" s="5">
        <v>162.38669999999999</v>
      </c>
      <c r="D3" s="5">
        <f>Tabulka2[[#This Row],[Zastavěné plochy a nádvoří (ha)]]/100</f>
        <v>1.6238669999999999</v>
      </c>
      <c r="E3" s="5">
        <f>Tabulka2[[#This Row],[Počet obyvatel]]/Tabulka2[[#This Row],[Zastavěné plochy a nádvoří (km2)]]</f>
        <v>10845.099998953117</v>
      </c>
      <c r="F3" s="5">
        <f>Tabulka2[[#This Row],[Počet obyvatel na 1 km2 zastavěné plochy]]*100</f>
        <v>1084509.9998953117</v>
      </c>
      <c r="G3" s="14">
        <v>4</v>
      </c>
    </row>
    <row r="4" spans="1:7" x14ac:dyDescent="0.25">
      <c r="A4" s="1" t="s">
        <v>1</v>
      </c>
      <c r="B4" s="8">
        <v>61335</v>
      </c>
      <c r="C4" s="5">
        <v>1083.1484000000003</v>
      </c>
      <c r="D4" s="5">
        <f>Tabulka2[[#This Row],[Zastavěné plochy a nádvoří (ha)]]/100</f>
        <v>10.831484000000003</v>
      </c>
      <c r="E4" s="5">
        <f>Tabulka2[[#This Row],[Počet obyvatel]]/Tabulka2[[#This Row],[Zastavěné plochy a nádvoří (km2)]]</f>
        <v>5662.6589671369111</v>
      </c>
      <c r="F4" s="5">
        <f>Tabulka2[[#This Row],[Počet obyvatel na 1 km2 zastavěné plochy]]*100</f>
        <v>566265.89671369107</v>
      </c>
      <c r="G4" s="14">
        <v>2</v>
      </c>
    </row>
    <row r="5" spans="1:7" x14ac:dyDescent="0.25">
      <c r="A5" s="1" t="s">
        <v>2</v>
      </c>
      <c r="B5" s="8">
        <v>66087</v>
      </c>
      <c r="C5" s="5">
        <v>826.80370000000039</v>
      </c>
      <c r="D5" s="5">
        <f>Tabulka2[[#This Row],[Zastavěné plochy a nádvoří (ha)]]/100</f>
        <v>8.2680370000000032</v>
      </c>
      <c r="E5" s="5">
        <f>Tabulka2[[#This Row],[Počet obyvatel]]/Tabulka2[[#This Row],[Zastavěné plochy a nádvoří (km2)]]</f>
        <v>7993.0701809873344</v>
      </c>
      <c r="F5" s="5">
        <f>Tabulka2[[#This Row],[Počet obyvatel na 1 km2 zastavěné plochy]]*100</f>
        <v>799307.01809873339</v>
      </c>
      <c r="G5" s="14">
        <v>3</v>
      </c>
    </row>
    <row r="6" spans="1:7" x14ac:dyDescent="0.25">
      <c r="A6" s="1" t="s">
        <v>3</v>
      </c>
      <c r="B6" s="8">
        <v>22508</v>
      </c>
      <c r="C6" s="5">
        <v>197.61109999999999</v>
      </c>
      <c r="D6" s="5">
        <f>Tabulka2[[#This Row],[Zastavěné plochy a nádvoří (ha)]]/100</f>
        <v>1.976111</v>
      </c>
      <c r="E6" s="5">
        <f>Tabulka2[[#This Row],[Počet obyvatel]]/Tabulka2[[#This Row],[Zastavěné plochy a nádvoří (km2)]]</f>
        <v>11390.04843351411</v>
      </c>
      <c r="F6" s="5">
        <f>Tabulka2[[#This Row],[Počet obyvatel na 1 km2 zastavěné plochy]]*100</f>
        <v>1139004.8433514109</v>
      </c>
      <c r="G6" s="14">
        <v>4</v>
      </c>
    </row>
    <row r="7" spans="1:7" x14ac:dyDescent="0.25">
      <c r="A7" s="1" t="s">
        <v>4</v>
      </c>
      <c r="B7" s="8">
        <v>25650</v>
      </c>
      <c r="C7" s="5">
        <v>327.86279999999994</v>
      </c>
      <c r="D7" s="5">
        <f>Tabulka2[[#This Row],[Zastavěné plochy a nádvoří (ha)]]/100</f>
        <v>3.2786279999999994</v>
      </c>
      <c r="E7" s="5">
        <f>Tabulka2[[#This Row],[Počet obyvatel]]/Tabulka2[[#This Row],[Zastavěné plochy a nádvoří (km2)]]</f>
        <v>7823.3944198609915</v>
      </c>
      <c r="F7" s="5">
        <f>Tabulka2[[#This Row],[Počet obyvatel na 1 km2 zastavěné plochy]]*100</f>
        <v>782339.44198609912</v>
      </c>
      <c r="G7" s="14">
        <v>3</v>
      </c>
    </row>
    <row r="8" spans="1:7" x14ac:dyDescent="0.25">
      <c r="A8" s="1" t="s">
        <v>5</v>
      </c>
      <c r="B8" s="8">
        <v>57045</v>
      </c>
      <c r="C8" s="5">
        <v>577.9668999999999</v>
      </c>
      <c r="D8" s="5">
        <f>Tabulka2[[#This Row],[Zastavěné plochy a nádvoří (ha)]]/100</f>
        <v>5.7796689999999993</v>
      </c>
      <c r="E8" s="5">
        <f>Tabulka2[[#This Row],[Počet obyvatel]]/Tabulka2[[#This Row],[Zastavěné plochy a nádvoří (km2)]]</f>
        <v>9869.9423790531964</v>
      </c>
      <c r="F8" s="5">
        <f>Tabulka2[[#This Row],[Počet obyvatel na 1 km2 zastavěné plochy]]*100</f>
        <v>986994.23790531966</v>
      </c>
      <c r="G8" s="14">
        <v>3</v>
      </c>
    </row>
    <row r="9" spans="1:7" x14ac:dyDescent="0.25">
      <c r="A9" s="1" t="s">
        <v>6</v>
      </c>
      <c r="B9" s="8">
        <v>13604</v>
      </c>
      <c r="C9" s="5">
        <v>371.29739999999998</v>
      </c>
      <c r="D9" s="5">
        <f>Tabulka2[[#This Row],[Zastavěné plochy a nádvoří (ha)]]/100</f>
        <v>3.712974</v>
      </c>
      <c r="E9" s="5">
        <f>Tabulka2[[#This Row],[Počet obyvatel]]/Tabulka2[[#This Row],[Zastavěné plochy a nádvoří (km2)]]</f>
        <v>3663.9093082795625</v>
      </c>
      <c r="F9" s="5">
        <f>Tabulka2[[#This Row],[Počet obyvatel na 1 km2 zastavěné plochy]]*100</f>
        <v>366390.93082795624</v>
      </c>
      <c r="G9" s="14">
        <v>1</v>
      </c>
    </row>
    <row r="10" spans="1:7" x14ac:dyDescent="0.25">
      <c r="A10" s="1" t="s">
        <v>7</v>
      </c>
      <c r="B10" s="8">
        <v>12234</v>
      </c>
      <c r="C10" s="5">
        <v>311.32089999999988</v>
      </c>
      <c r="D10" s="5">
        <f>Tabulka2[[#This Row],[Zastavěné plochy a nádvoří (ha)]]/100</f>
        <v>3.113208999999999</v>
      </c>
      <c r="E10" s="5">
        <f>Tabulka2[[#This Row],[Počet obyvatel]]/Tabulka2[[#This Row],[Zastavěné plochy a nádvoří (km2)]]</f>
        <v>3929.7072570457053</v>
      </c>
      <c r="F10" s="5">
        <f>Tabulka2[[#This Row],[Počet obyvatel na 1 km2 zastavěné plochy]]*100</f>
        <v>392970.72570457053</v>
      </c>
      <c r="G10" s="14">
        <v>1</v>
      </c>
    </row>
    <row r="11" spans="1:7" x14ac:dyDescent="0.25">
      <c r="A11" s="1" t="s">
        <v>8</v>
      </c>
      <c r="B11" s="8">
        <v>33178</v>
      </c>
      <c r="C11" s="5">
        <v>424.04430000000002</v>
      </c>
      <c r="D11" s="5">
        <f>Tabulka2[[#This Row],[Zastavěné plochy a nádvoří (ha)]]/100</f>
        <v>4.240443</v>
      </c>
      <c r="E11" s="5">
        <f>Tabulka2[[#This Row],[Počet obyvatel]]/Tabulka2[[#This Row],[Zastavěné plochy a nádvoří (km2)]]</f>
        <v>7824.1825205526875</v>
      </c>
      <c r="F11" s="5">
        <f>Tabulka2[[#This Row],[Počet obyvatel na 1 km2 zastavěné plochy]]*100</f>
        <v>782418.25205526873</v>
      </c>
      <c r="G11" s="14">
        <v>3</v>
      </c>
    </row>
    <row r="12" spans="1:7" x14ac:dyDescent="0.25">
      <c r="A12" s="1" t="s">
        <v>9</v>
      </c>
      <c r="B12" s="8">
        <v>52059</v>
      </c>
      <c r="C12" s="5">
        <v>783.74479999999983</v>
      </c>
      <c r="D12" s="5">
        <f>Tabulka2[[#This Row],[Zastavěné plochy a nádvoří (ha)]]/100</f>
        <v>7.8374479999999984</v>
      </c>
      <c r="E12" s="5">
        <f>Tabulka2[[#This Row],[Počet obyvatel]]/Tabulka2[[#This Row],[Zastavěné plochy a nádvoří (km2)]]</f>
        <v>6642.3407211122822</v>
      </c>
      <c r="F12" s="5">
        <f>Tabulka2[[#This Row],[Počet obyvatel na 1 km2 zastavěné plochy]]*100</f>
        <v>664234.07211122825</v>
      </c>
      <c r="G12" s="14">
        <v>2</v>
      </c>
    </row>
    <row r="13" spans="1:7" x14ac:dyDescent="0.25">
      <c r="A13" s="2" t="s">
        <v>204</v>
      </c>
      <c r="B13" s="8">
        <v>115454</v>
      </c>
      <c r="C13" s="5">
        <v>1271.8425000000002</v>
      </c>
      <c r="D13" s="5">
        <f>Tabulka2[[#This Row],[Zastavěné plochy a nádvoří (ha)]]/100</f>
        <v>12.718425000000002</v>
      </c>
      <c r="E13" s="5">
        <f>Tabulka2[[#This Row],[Počet obyvatel]]/Tabulka2[[#This Row],[Zastavěné plochy a nádvoří (km2)]]</f>
        <v>9077.6963342552226</v>
      </c>
      <c r="F13" s="5">
        <f>Tabulka2[[#This Row],[Počet obyvatel na 1 km2 zastavěné plochy]]*100</f>
        <v>907769.63342552225</v>
      </c>
      <c r="G13" s="14">
        <v>3</v>
      </c>
    </row>
    <row r="14" spans="1:7" x14ac:dyDescent="0.25">
      <c r="A14" s="1" t="s">
        <v>10</v>
      </c>
      <c r="B14" s="8">
        <v>382405</v>
      </c>
      <c r="C14" s="5">
        <v>2108.0692000000004</v>
      </c>
      <c r="D14" s="5">
        <f>Tabulka2[[#This Row],[Zastavěné plochy a nádvoří (ha)]]/100</f>
        <v>21.080692000000003</v>
      </c>
      <c r="E14" s="5">
        <f>Tabulka2[[#This Row],[Počet obyvatel]]/Tabulka2[[#This Row],[Zastavěné plochy a nádvoří (km2)]]</f>
        <v>18140.059159348279</v>
      </c>
      <c r="F14" s="5">
        <f>Tabulka2[[#This Row],[Počet obyvatel na 1 km2 zastavěné plochy]]*100</f>
        <v>1814005.9159348279</v>
      </c>
      <c r="G14" s="14">
        <v>7</v>
      </c>
    </row>
    <row r="15" spans="1:7" x14ac:dyDescent="0.25">
      <c r="A15" s="1" t="s">
        <v>11</v>
      </c>
      <c r="B15" s="8">
        <v>15797</v>
      </c>
      <c r="C15" s="5">
        <v>296.30500000000001</v>
      </c>
      <c r="D15" s="5">
        <f>Tabulka2[[#This Row],[Zastavěné plochy a nádvoří (ha)]]/100</f>
        <v>2.96305</v>
      </c>
      <c r="E15" s="5">
        <f>Tabulka2[[#This Row],[Počet obyvatel]]/Tabulka2[[#This Row],[Zastavěné plochy a nádvoří (km2)]]</f>
        <v>5331.3308921550433</v>
      </c>
      <c r="F15" s="5">
        <f>Tabulka2[[#This Row],[Počet obyvatel na 1 km2 zastavěné plochy]]*100</f>
        <v>533133.08921550435</v>
      </c>
      <c r="G15" s="14">
        <v>1</v>
      </c>
    </row>
    <row r="16" spans="1:7" x14ac:dyDescent="0.25">
      <c r="A16" s="1" t="s">
        <v>12</v>
      </c>
      <c r="B16" s="8">
        <v>36078</v>
      </c>
      <c r="C16" s="5">
        <v>570.1559000000002</v>
      </c>
      <c r="D16" s="5">
        <f>Tabulka2[[#This Row],[Zastavěné plochy a nádvoří (ha)]]/100</f>
        <v>5.7015590000000023</v>
      </c>
      <c r="E16" s="5">
        <f>Tabulka2[[#This Row],[Počet obyvatel]]/Tabulka2[[#This Row],[Zastavěné plochy a nádvoří (km2)]]</f>
        <v>6327.7429909959692</v>
      </c>
      <c r="F16" s="5">
        <f>Tabulka2[[#This Row],[Počet obyvatel na 1 km2 zastavěné plochy]]*100</f>
        <v>632774.29909959692</v>
      </c>
      <c r="G16" s="14">
        <v>2</v>
      </c>
    </row>
    <row r="17" spans="1:7" x14ac:dyDescent="0.25">
      <c r="A17" s="1" t="s">
        <v>13</v>
      </c>
      <c r="B17" s="8">
        <v>59604</v>
      </c>
      <c r="C17" s="5">
        <v>1093.1111000000001</v>
      </c>
      <c r="D17" s="5">
        <f>Tabulka2[[#This Row],[Zastavěné plochy a nádvoří (ha)]]/100</f>
        <v>10.931111000000001</v>
      </c>
      <c r="E17" s="5">
        <f>Tabulka2[[#This Row],[Počet obyvatel]]/Tabulka2[[#This Row],[Zastavěné plochy a nádvoří (km2)]]</f>
        <v>5452.6936923428912</v>
      </c>
      <c r="F17" s="5">
        <f>Tabulka2[[#This Row],[Počet obyvatel na 1 km2 zastavěné plochy]]*100</f>
        <v>545269.36923428916</v>
      </c>
      <c r="G17" s="14">
        <v>2</v>
      </c>
    </row>
    <row r="18" spans="1:7" x14ac:dyDescent="0.25">
      <c r="A18" s="1" t="s">
        <v>14</v>
      </c>
      <c r="B18" s="8">
        <v>16190</v>
      </c>
      <c r="C18" s="5">
        <v>289.89269999999999</v>
      </c>
      <c r="D18" s="5">
        <f>Tabulka2[[#This Row],[Zastavěné plochy a nádvoří (ha)]]/100</f>
        <v>2.898927</v>
      </c>
      <c r="E18" s="5">
        <f>Tabulka2[[#This Row],[Počet obyvatel]]/Tabulka2[[#This Row],[Zastavěné plochy a nádvoří (km2)]]</f>
        <v>5584.8250059418533</v>
      </c>
      <c r="F18" s="5">
        <f>Tabulka2[[#This Row],[Počet obyvatel na 1 km2 zastavěné plochy]]*100</f>
        <v>558482.50059418532</v>
      </c>
      <c r="G18" s="14">
        <v>2</v>
      </c>
    </row>
    <row r="19" spans="1:7" x14ac:dyDescent="0.25">
      <c r="A19" s="1" t="s">
        <v>15</v>
      </c>
      <c r="B19" s="8">
        <v>19665</v>
      </c>
      <c r="C19" s="5">
        <v>472.28820000000007</v>
      </c>
      <c r="D19" s="5">
        <f>Tabulka2[[#This Row],[Zastavěné plochy a nádvoří (ha)]]/100</f>
        <v>4.7228820000000011</v>
      </c>
      <c r="E19" s="5">
        <f>Tabulka2[[#This Row],[Počet obyvatel]]/Tabulka2[[#This Row],[Zastavěné plochy a nádvoří (km2)]]</f>
        <v>4163.7711888630702</v>
      </c>
      <c r="F19" s="5">
        <f>Tabulka2[[#This Row],[Počet obyvatel na 1 km2 zastavěné plochy]]*100</f>
        <v>416377.118886307</v>
      </c>
      <c r="G19" s="14">
        <v>1</v>
      </c>
    </row>
    <row r="20" spans="1:7" x14ac:dyDescent="0.25">
      <c r="A20" s="1" t="s">
        <v>16</v>
      </c>
      <c r="B20" s="8">
        <v>15225</v>
      </c>
      <c r="C20" s="5">
        <v>226.43690000000004</v>
      </c>
      <c r="D20" s="5">
        <f>Tabulka2[[#This Row],[Zastavěné plochy a nádvoří (ha)]]/100</f>
        <v>2.2643690000000003</v>
      </c>
      <c r="E20" s="5">
        <f>Tabulka2[[#This Row],[Počet obyvatel]]/Tabulka2[[#This Row],[Zastavěné plochy a nádvoří (km2)]]</f>
        <v>6723.7274490155969</v>
      </c>
      <c r="F20" s="5">
        <f>Tabulka2[[#This Row],[Počet obyvatel na 1 km2 zastavěné plochy]]*100</f>
        <v>672372.74490155966</v>
      </c>
      <c r="G20" s="14">
        <v>2</v>
      </c>
    </row>
    <row r="21" spans="1:7" x14ac:dyDescent="0.25">
      <c r="A21" s="1" t="s">
        <v>17</v>
      </c>
      <c r="B21" s="8">
        <v>25862</v>
      </c>
      <c r="C21" s="5">
        <v>603.22240000000011</v>
      </c>
      <c r="D21" s="5">
        <f>Tabulka2[[#This Row],[Zastavěné plochy a nádvoří (ha)]]/100</f>
        <v>6.0322240000000011</v>
      </c>
      <c r="E21" s="5">
        <f>Tabulka2[[#This Row],[Počet obyvatel]]/Tabulka2[[#This Row],[Zastavěné plochy a nádvoří (km2)]]</f>
        <v>4287.3076331382908</v>
      </c>
      <c r="F21" s="5">
        <f>Tabulka2[[#This Row],[Počet obyvatel na 1 km2 zastavěné plochy]]*100</f>
        <v>428730.76331382908</v>
      </c>
      <c r="G21" s="14">
        <v>1</v>
      </c>
    </row>
    <row r="22" spans="1:7" x14ac:dyDescent="0.25">
      <c r="A22" s="1" t="s">
        <v>18</v>
      </c>
      <c r="B22" s="8">
        <v>152285</v>
      </c>
      <c r="C22" s="5">
        <v>1629.9888999999994</v>
      </c>
      <c r="D22" s="5">
        <f>Tabulka2[[#This Row],[Zastavěné plochy a nádvoří (ha)]]/100</f>
        <v>16.299888999999993</v>
      </c>
      <c r="E22" s="5">
        <f>Tabulka2[[#This Row],[Počet obyvatel]]/Tabulka2[[#This Row],[Zastavěné plochy a nádvoří (km2)]]</f>
        <v>9342.7016588886017</v>
      </c>
      <c r="F22" s="5">
        <f>Tabulka2[[#This Row],[Počet obyvatel na 1 km2 zastavěné plochy]]*100</f>
        <v>934270.16588886012</v>
      </c>
      <c r="G22" s="14">
        <v>3</v>
      </c>
    </row>
    <row r="23" spans="1:7" x14ac:dyDescent="0.25">
      <c r="A23" s="1" t="s">
        <v>19</v>
      </c>
      <c r="B23" s="8">
        <v>76704</v>
      </c>
      <c r="C23" s="5">
        <v>1171.1947</v>
      </c>
      <c r="D23" s="5">
        <f>Tabulka2[[#This Row],[Zastavěné plochy a nádvoří (ha)]]/100</f>
        <v>11.711947</v>
      </c>
      <c r="E23" s="5">
        <f>Tabulka2[[#This Row],[Počet obyvatel]]/Tabulka2[[#This Row],[Zastavěné plochy a nádvoří (km2)]]</f>
        <v>6549.2099648333451</v>
      </c>
      <c r="F23" s="5">
        <f>Tabulka2[[#This Row],[Počet obyvatel na 1 km2 zastavěné plochy]]*100</f>
        <v>654920.99648333446</v>
      </c>
      <c r="G23" s="14">
        <v>2</v>
      </c>
    </row>
    <row r="24" spans="1:7" x14ac:dyDescent="0.25">
      <c r="A24" s="1" t="s">
        <v>20</v>
      </c>
      <c r="B24" s="8">
        <v>17853</v>
      </c>
      <c r="C24" s="5">
        <v>159.45089999999999</v>
      </c>
      <c r="D24" s="5">
        <f>Tabulka2[[#This Row],[Zastavěné plochy a nádvoří (ha)]]/100</f>
        <v>1.594509</v>
      </c>
      <c r="E24" s="5">
        <f>Tabulka2[[#This Row],[Počet obyvatel]]/Tabulka2[[#This Row],[Zastavěné plochy a nádvoří (km2)]]</f>
        <v>11196.550160582348</v>
      </c>
      <c r="F24" s="5">
        <f>Tabulka2[[#This Row],[Počet obyvatel na 1 km2 zastavěné plochy]]*100</f>
        <v>1119655.0160582347</v>
      </c>
      <c r="G24" s="14">
        <v>4</v>
      </c>
    </row>
    <row r="25" spans="1:7" x14ac:dyDescent="0.25">
      <c r="A25" s="1" t="s">
        <v>21</v>
      </c>
      <c r="B25" s="8">
        <v>163160</v>
      </c>
      <c r="C25" s="5">
        <v>2020.6459000000004</v>
      </c>
      <c r="D25" s="5">
        <f>Tabulka2[[#This Row],[Zastavěné plochy a nádvoří (ha)]]/100</f>
        <v>20.206459000000006</v>
      </c>
      <c r="E25" s="5">
        <f>Tabulka2[[#This Row],[Počet obyvatel]]/Tabulka2[[#This Row],[Zastavěné plochy a nádvoří (km2)]]</f>
        <v>8074.6458347798571</v>
      </c>
      <c r="F25" s="5">
        <f>Tabulka2[[#This Row],[Počet obyvatel na 1 km2 zastavěné plochy]]*100</f>
        <v>807464.5834779857</v>
      </c>
      <c r="G25" s="14">
        <v>3</v>
      </c>
    </row>
    <row r="26" spans="1:7" x14ac:dyDescent="0.25">
      <c r="A26" s="1" t="s">
        <v>22</v>
      </c>
      <c r="B26" s="8">
        <v>19528</v>
      </c>
      <c r="C26" s="5">
        <v>344.43340000000001</v>
      </c>
      <c r="D26" s="5">
        <f>Tabulka2[[#This Row],[Zastavěné plochy a nádvoří (ha)]]/100</f>
        <v>3.444334</v>
      </c>
      <c r="E26" s="5">
        <f>Tabulka2[[#This Row],[Počet obyvatel]]/Tabulka2[[#This Row],[Zastavěné plochy a nádvoří (km2)]]</f>
        <v>5669.6011478561604</v>
      </c>
      <c r="F26" s="5">
        <f>Tabulka2[[#This Row],[Počet obyvatel na 1 km2 zastavěné plochy]]*100</f>
        <v>566960.11478561605</v>
      </c>
      <c r="G26" s="14">
        <v>2</v>
      </c>
    </row>
    <row r="27" spans="1:7" x14ac:dyDescent="0.25">
      <c r="A27" s="1" t="s">
        <v>23</v>
      </c>
      <c r="B27" s="8">
        <v>41447</v>
      </c>
      <c r="C27" s="5">
        <v>582.55650000000003</v>
      </c>
      <c r="D27" s="5">
        <f>Tabulka2[[#This Row],[Zastavěné plochy a nádvoří (ha)]]/100</f>
        <v>5.8255650000000001</v>
      </c>
      <c r="E27" s="5">
        <f>Tabulka2[[#This Row],[Počet obyvatel]]/Tabulka2[[#This Row],[Zastavěné plochy a nádvoří (km2)]]</f>
        <v>7114.6747139547833</v>
      </c>
      <c r="F27" s="5">
        <f>Tabulka2[[#This Row],[Počet obyvatel na 1 km2 zastavěné plochy]]*100</f>
        <v>711467.47139547835</v>
      </c>
      <c r="G27" s="14">
        <v>2</v>
      </c>
    </row>
    <row r="28" spans="1:7" x14ac:dyDescent="0.25">
      <c r="A28" s="1" t="s">
        <v>24</v>
      </c>
      <c r="B28" s="8">
        <v>25478</v>
      </c>
      <c r="C28" s="5">
        <v>193.04400000000001</v>
      </c>
      <c r="D28" s="5">
        <f>Tabulka2[[#This Row],[Zastavěné plochy a nádvoří (ha)]]/100</f>
        <v>1.9304400000000002</v>
      </c>
      <c r="E28" s="5">
        <f>Tabulka2[[#This Row],[Počet obyvatel]]/Tabulka2[[#This Row],[Zastavěné plochy a nádvoří (km2)]]</f>
        <v>13198.027392718757</v>
      </c>
      <c r="F28" s="5">
        <f>Tabulka2[[#This Row],[Počet obyvatel na 1 km2 zastavěné plochy]]*100</f>
        <v>1319802.7392718757</v>
      </c>
      <c r="G28" s="14">
        <v>5</v>
      </c>
    </row>
    <row r="29" spans="1:7" x14ac:dyDescent="0.25">
      <c r="A29" s="1" t="s">
        <v>25</v>
      </c>
      <c r="B29" s="8">
        <v>18672</v>
      </c>
      <c r="C29" s="5">
        <v>460.08920000000006</v>
      </c>
      <c r="D29" s="5">
        <f>Tabulka2[[#This Row],[Zastavěné plochy a nádvoří (ha)]]/100</f>
        <v>4.6008920000000009</v>
      </c>
      <c r="E29" s="5">
        <f>Tabulka2[[#This Row],[Počet obyvatel]]/Tabulka2[[#This Row],[Zastavěné plochy a nádvoří (km2)]]</f>
        <v>4058.3434690490444</v>
      </c>
      <c r="F29" s="5">
        <f>Tabulka2[[#This Row],[Počet obyvatel na 1 km2 zastavěné plochy]]*100</f>
        <v>405834.34690490447</v>
      </c>
      <c r="G29" s="14">
        <v>1</v>
      </c>
    </row>
    <row r="30" spans="1:7" x14ac:dyDescent="0.25">
      <c r="A30" s="1" t="s">
        <v>26</v>
      </c>
      <c r="B30" s="8">
        <v>76131</v>
      </c>
      <c r="C30" s="5">
        <v>772.18849999999998</v>
      </c>
      <c r="D30" s="5">
        <f>Tabulka2[[#This Row],[Zastavěné plochy a nádvoří (ha)]]/100</f>
        <v>7.7218849999999994</v>
      </c>
      <c r="E30" s="5">
        <f>Tabulka2[[#This Row],[Počet obyvatel]]/Tabulka2[[#This Row],[Zastavěné plochy a nádvoří (km2)]]</f>
        <v>9859.1211860834501</v>
      </c>
      <c r="F30" s="5">
        <f>Tabulka2[[#This Row],[Počet obyvatel na 1 km2 zastavěné plochy]]*100</f>
        <v>985912.11860834504</v>
      </c>
      <c r="G30" s="14">
        <v>3</v>
      </c>
    </row>
    <row r="31" spans="1:7" x14ac:dyDescent="0.25">
      <c r="A31" s="1" t="s">
        <v>27</v>
      </c>
      <c r="B31" s="8">
        <v>20128</v>
      </c>
      <c r="C31" s="5">
        <v>526.53920000000016</v>
      </c>
      <c r="D31" s="5">
        <f>Tabulka2[[#This Row],[Zastavěné plochy a nádvoří (ha)]]/100</f>
        <v>5.2653920000000021</v>
      </c>
      <c r="E31" s="5">
        <f>Tabulka2[[#This Row],[Počet obyvatel]]/Tabulka2[[#This Row],[Zastavěné plochy a nádvoří (km2)]]</f>
        <v>3822.6973414325071</v>
      </c>
      <c r="F31" s="5">
        <f>Tabulka2[[#This Row],[Počet obyvatel na 1 km2 zastavěné plochy]]*100</f>
        <v>382269.73414325068</v>
      </c>
      <c r="G31" s="14">
        <v>1</v>
      </c>
    </row>
    <row r="32" spans="1:7" x14ac:dyDescent="0.25">
      <c r="A32" s="1" t="s">
        <v>28</v>
      </c>
      <c r="B32" s="8">
        <v>23263</v>
      </c>
      <c r="C32" s="5">
        <v>368.20549999999992</v>
      </c>
      <c r="D32" s="5">
        <f>Tabulka2[[#This Row],[Zastavěné plochy a nádvoří (ha)]]/100</f>
        <v>3.6820549999999992</v>
      </c>
      <c r="E32" s="5">
        <f>Tabulka2[[#This Row],[Počet obyvatel]]/Tabulka2[[#This Row],[Zastavěné plochy a nádvoří (km2)]]</f>
        <v>6317.939302916443</v>
      </c>
      <c r="F32" s="5">
        <f>Tabulka2[[#This Row],[Počet obyvatel na 1 km2 zastavěné plochy]]*100</f>
        <v>631793.9302916443</v>
      </c>
      <c r="G32" s="14">
        <v>2</v>
      </c>
    </row>
    <row r="33" spans="1:7" x14ac:dyDescent="0.25">
      <c r="A33" s="1" t="s">
        <v>29</v>
      </c>
      <c r="B33" s="8">
        <v>40464</v>
      </c>
      <c r="C33" s="5">
        <v>789.60450000000014</v>
      </c>
      <c r="D33" s="5">
        <f>Tabulka2[[#This Row],[Zastavěné plochy a nádvoří (ha)]]/100</f>
        <v>7.8960450000000018</v>
      </c>
      <c r="E33" s="5">
        <f>Tabulka2[[#This Row],[Počet obyvatel]]/Tabulka2[[#This Row],[Zastavěné plochy a nádvoří (km2)]]</f>
        <v>5124.590855295276</v>
      </c>
      <c r="F33" s="5">
        <f>Tabulka2[[#This Row],[Počet obyvatel na 1 km2 zastavěné plochy]]*100</f>
        <v>512459.08552952763</v>
      </c>
      <c r="G33" s="14">
        <v>1</v>
      </c>
    </row>
    <row r="34" spans="1:7" x14ac:dyDescent="0.25">
      <c r="A34" s="1" t="s">
        <v>30</v>
      </c>
      <c r="B34" s="8">
        <v>26885</v>
      </c>
      <c r="C34" s="5">
        <v>436.71669999999995</v>
      </c>
      <c r="D34" s="5">
        <f>Tabulka2[[#This Row],[Zastavěné plochy a nádvoří (ha)]]/100</f>
        <v>4.3671669999999994</v>
      </c>
      <c r="E34" s="5">
        <f>Tabulka2[[#This Row],[Počet obyvatel]]/Tabulka2[[#This Row],[Zastavěné plochy a nádvoří (km2)]]</f>
        <v>6156.1648546987108</v>
      </c>
      <c r="F34" s="5">
        <f>Tabulka2[[#This Row],[Počet obyvatel na 1 km2 zastavěné plochy]]*100</f>
        <v>615616.48546987108</v>
      </c>
      <c r="G34" s="14">
        <v>2</v>
      </c>
    </row>
    <row r="35" spans="1:7" x14ac:dyDescent="0.25">
      <c r="A35" s="1" t="s">
        <v>31</v>
      </c>
      <c r="B35" s="8">
        <v>19506</v>
      </c>
      <c r="C35" s="5">
        <v>196.42120000000003</v>
      </c>
      <c r="D35" s="5">
        <f>Tabulka2[[#This Row],[Zastavěné plochy a nádvoří (ha)]]/100</f>
        <v>1.9642120000000003</v>
      </c>
      <c r="E35" s="5">
        <f>Tabulka2[[#This Row],[Počet obyvatel]]/Tabulka2[[#This Row],[Zastavěné plochy a nádvoří (km2)]]</f>
        <v>9930.6999448124734</v>
      </c>
      <c r="F35" s="5">
        <f>Tabulka2[[#This Row],[Počet obyvatel na 1 km2 zastavěné plochy]]*100</f>
        <v>993069.99448124738</v>
      </c>
      <c r="G35" s="14">
        <v>3</v>
      </c>
    </row>
    <row r="36" spans="1:7" x14ac:dyDescent="0.25">
      <c r="A36" s="1" t="s">
        <v>32</v>
      </c>
      <c r="B36" s="8">
        <v>112289</v>
      </c>
      <c r="C36" s="5">
        <v>1138.6428999999998</v>
      </c>
      <c r="D36" s="5">
        <f>Tabulka2[[#This Row],[Zastavěné plochy a nádvoří (ha)]]/100</f>
        <v>11.386428999999998</v>
      </c>
      <c r="E36" s="5">
        <f>Tabulka2[[#This Row],[Počet obyvatel]]/Tabulka2[[#This Row],[Zastavěné plochy a nádvoří (km2)]]</f>
        <v>9861.6519718341915</v>
      </c>
      <c r="F36" s="5">
        <f>Tabulka2[[#This Row],[Počet obyvatel na 1 km2 zastavěné plochy]]*100</f>
        <v>986165.19718341914</v>
      </c>
      <c r="G36" s="14">
        <v>3</v>
      </c>
    </row>
    <row r="37" spans="1:7" x14ac:dyDescent="0.25">
      <c r="A37" s="1" t="s">
        <v>33</v>
      </c>
      <c r="B37" s="8">
        <v>24510</v>
      </c>
      <c r="C37" s="5">
        <v>379.8252</v>
      </c>
      <c r="D37" s="5">
        <f>Tabulka2[[#This Row],[Zastavěné plochy a nádvoří (ha)]]/100</f>
        <v>3.7982519999999997</v>
      </c>
      <c r="E37" s="5">
        <f>Tabulka2[[#This Row],[Počet obyvatel]]/Tabulka2[[#This Row],[Zastavěné plochy a nádvoří (km2)]]</f>
        <v>6452.9683654481069</v>
      </c>
      <c r="F37" s="5">
        <f>Tabulka2[[#This Row],[Počet obyvatel na 1 km2 zastavěné plochy]]*100</f>
        <v>645296.83654481068</v>
      </c>
      <c r="G37" s="14">
        <v>2</v>
      </c>
    </row>
    <row r="38" spans="1:7" x14ac:dyDescent="0.25">
      <c r="A38" s="1" t="s">
        <v>34</v>
      </c>
      <c r="B38" s="8">
        <v>25135</v>
      </c>
      <c r="C38" s="5">
        <v>344.59499999999991</v>
      </c>
      <c r="D38" s="5">
        <f>Tabulka2[[#This Row],[Zastavěné plochy a nádvoří (ha)]]/100</f>
        <v>3.445949999999999</v>
      </c>
      <c r="E38" s="5">
        <f>Tabulka2[[#This Row],[Počet obyvatel]]/Tabulka2[[#This Row],[Zastavěné plochy a nádvoří (km2)]]</f>
        <v>7294.0698501139041</v>
      </c>
      <c r="F38" s="5">
        <f>Tabulka2[[#This Row],[Počet obyvatel na 1 km2 zastavěné plochy]]*100</f>
        <v>729406.98501139041</v>
      </c>
      <c r="G38" s="14">
        <v>2</v>
      </c>
    </row>
    <row r="39" spans="1:7" x14ac:dyDescent="0.25">
      <c r="A39" s="1" t="s">
        <v>35</v>
      </c>
      <c r="B39" s="8">
        <v>85578</v>
      </c>
      <c r="C39" s="5">
        <v>444.26970000000006</v>
      </c>
      <c r="D39" s="5">
        <f>Tabulka2[[#This Row],[Zastavěné plochy a nádvoří (ha)]]/100</f>
        <v>4.4426970000000008</v>
      </c>
      <c r="E39" s="5">
        <f>Tabulka2[[#This Row],[Počet obyvatel]]/Tabulka2[[#This Row],[Zastavěné plochy a nádvoří (km2)]]</f>
        <v>19262.623582026859</v>
      </c>
      <c r="F39" s="5">
        <f>Tabulka2[[#This Row],[Počet obyvatel na 1 km2 zastavěné plochy]]*100</f>
        <v>1926262.3582026858</v>
      </c>
      <c r="G39" s="14">
        <v>7</v>
      </c>
    </row>
    <row r="40" spans="1:7" x14ac:dyDescent="0.25">
      <c r="A40" s="1" t="s">
        <v>36</v>
      </c>
      <c r="B40" s="8">
        <v>53278</v>
      </c>
      <c r="C40" s="5">
        <v>922.68479999999988</v>
      </c>
      <c r="D40" s="5">
        <f>Tabulka2[[#This Row],[Zastavěné plochy a nádvoří (ha)]]/100</f>
        <v>9.2268479999999986</v>
      </c>
      <c r="E40" s="5">
        <f>Tabulka2[[#This Row],[Počet obyvatel]]/Tabulka2[[#This Row],[Zastavěné plochy a nádvoří (km2)]]</f>
        <v>5774.2362288833638</v>
      </c>
      <c r="F40" s="5">
        <f>Tabulka2[[#This Row],[Počet obyvatel na 1 km2 zastavěné plochy]]*100</f>
        <v>577423.62288833642</v>
      </c>
      <c r="G40" s="14">
        <v>2</v>
      </c>
    </row>
    <row r="41" spans="1:7" x14ac:dyDescent="0.25">
      <c r="A41" s="1" t="s">
        <v>217</v>
      </c>
      <c r="B41" s="8">
        <v>1335084</v>
      </c>
      <c r="C41" s="5">
        <v>5080</v>
      </c>
      <c r="D41" s="5">
        <f>Tabulka2[[#This Row],[Zastavěné plochy a nádvoří (ha)]]/100</f>
        <v>50.8</v>
      </c>
      <c r="E41" s="5">
        <f>Tabulka2[[#This Row],[Počet obyvatel]]/Tabulka2[[#This Row],[Zastavěné plochy a nádvoří (km2)]]</f>
        <v>26281.181102362207</v>
      </c>
      <c r="F41" s="5">
        <f>Tabulka2[[#This Row],[Počet obyvatel na 1 km2 zastavěné plochy]]*100</f>
        <v>2628118.1102362205</v>
      </c>
      <c r="G41" s="14">
        <v>7</v>
      </c>
    </row>
    <row r="42" spans="1:7" x14ac:dyDescent="0.25">
      <c r="A42" s="1" t="s">
        <v>37</v>
      </c>
      <c r="B42" s="8">
        <v>21016</v>
      </c>
      <c r="C42" s="7">
        <v>313.00280000000004</v>
      </c>
      <c r="D42" s="7">
        <f>Tabulka2[[#This Row],[Zastavěné plochy a nádvoří (ha)]]/100</f>
        <v>3.1300280000000003</v>
      </c>
      <c r="E42" s="5">
        <f>Tabulka2[[#This Row],[Počet obyvatel]]/Tabulka2[[#This Row],[Zastavěné plochy a nádvoří (km2)]]</f>
        <v>6714.3169326280786</v>
      </c>
      <c r="F42" s="5">
        <f>Tabulka2[[#This Row],[Počet obyvatel na 1 km2 zastavěné plochy]]*100</f>
        <v>671431.69326280791</v>
      </c>
      <c r="G42" s="14">
        <v>2</v>
      </c>
    </row>
    <row r="43" spans="1:7" x14ac:dyDescent="0.25">
      <c r="A43" s="1" t="s">
        <v>38</v>
      </c>
      <c r="B43" s="8">
        <v>40656</v>
      </c>
      <c r="C43" s="7">
        <v>449.46189999999996</v>
      </c>
      <c r="D43" s="7">
        <f>Tabulka2[[#This Row],[Zastavěné plochy a nádvoří (ha)]]/100</f>
        <v>4.4946189999999993</v>
      </c>
      <c r="E43" s="5">
        <f>Tabulka2[[#This Row],[Počet obyvatel]]/Tabulka2[[#This Row],[Zastavěné plochy a nádvoří (km2)]]</f>
        <v>9045.4830542922555</v>
      </c>
      <c r="F43" s="5">
        <f>Tabulka2[[#This Row],[Počet obyvatel na 1 km2 zastavěné plochy]]*100</f>
        <v>904548.30542922555</v>
      </c>
      <c r="G43" s="14">
        <v>3</v>
      </c>
    </row>
    <row r="44" spans="1:7" x14ac:dyDescent="0.25">
      <c r="A44" s="1" t="s">
        <v>39</v>
      </c>
      <c r="B44" s="8">
        <v>60579</v>
      </c>
      <c r="C44" s="7">
        <v>798.18310000000008</v>
      </c>
      <c r="D44" s="7">
        <f>Tabulka2[[#This Row],[Zastavěné plochy a nádvoří (ha)]]/100</f>
        <v>7.9818310000000006</v>
      </c>
      <c r="E44" s="5">
        <f>Tabulka2[[#This Row],[Počet obyvatel]]/Tabulka2[[#This Row],[Zastavěné plochy a nádvoří (km2)]]</f>
        <v>7589.6119574568784</v>
      </c>
      <c r="F44" s="5">
        <f>Tabulka2[[#This Row],[Počet obyvatel na 1 km2 zastavěné plochy]]*100</f>
        <v>758961.19574568782</v>
      </c>
      <c r="G44" s="14">
        <v>2</v>
      </c>
    </row>
    <row r="45" spans="1:7" x14ac:dyDescent="0.25">
      <c r="A45" s="1" t="s">
        <v>40</v>
      </c>
      <c r="B45" s="8">
        <v>21519</v>
      </c>
      <c r="C45" s="7">
        <v>309.9692</v>
      </c>
      <c r="D45" s="7">
        <f>Tabulka2[[#This Row],[Zastavěné plochy a nádvoří (ha)]]/100</f>
        <v>3.0996920000000001</v>
      </c>
      <c r="E45" s="5">
        <f>Tabulka2[[#This Row],[Počet obyvatel]]/Tabulka2[[#This Row],[Zastavěné plochy a nádvoří (km2)]]</f>
        <v>6942.3026545863268</v>
      </c>
      <c r="F45" s="5">
        <f>Tabulka2[[#This Row],[Počet obyvatel na 1 km2 zastavěné plochy]]*100</f>
        <v>694230.26545863273</v>
      </c>
      <c r="G45" s="14">
        <v>2</v>
      </c>
    </row>
    <row r="46" spans="1:7" x14ac:dyDescent="0.25">
      <c r="A46" s="1" t="s">
        <v>41</v>
      </c>
      <c r="B46" s="8">
        <v>18044</v>
      </c>
      <c r="C46" s="7">
        <v>334.37549999999993</v>
      </c>
      <c r="D46" s="7">
        <f>Tabulka2[[#This Row],[Zastavěné plochy a nádvoří (ha)]]/100</f>
        <v>3.3437549999999994</v>
      </c>
      <c r="E46" s="5">
        <f>Tabulka2[[#This Row],[Počet obyvatel]]/Tabulka2[[#This Row],[Zastavěné plochy a nádvoří (km2)]]</f>
        <v>5396.3283793220508</v>
      </c>
      <c r="F46" s="5">
        <f>Tabulka2[[#This Row],[Počet obyvatel na 1 km2 zastavěné plochy]]*100</f>
        <v>539632.83793220506</v>
      </c>
      <c r="G46" s="14">
        <v>2</v>
      </c>
    </row>
    <row r="47" spans="1:7" x14ac:dyDescent="0.25">
      <c r="A47" s="1" t="s">
        <v>42</v>
      </c>
      <c r="B47" s="8">
        <v>11525</v>
      </c>
      <c r="C47" s="7">
        <v>339.6413</v>
      </c>
      <c r="D47" s="7">
        <f>Tabulka2[[#This Row],[Zastavěné plochy a nádvoří (ha)]]/100</f>
        <v>3.3964129999999999</v>
      </c>
      <c r="E47" s="5">
        <f>Tabulka2[[#This Row],[Počet obyvatel]]/Tabulka2[[#This Row],[Zastavěné plochy a nádvoří (km2)]]</f>
        <v>3393.2857988707501</v>
      </c>
      <c r="F47" s="5">
        <f>Tabulka2[[#This Row],[Počet obyvatel na 1 km2 zastavěné plochy]]*100</f>
        <v>339328.579887075</v>
      </c>
      <c r="G47" s="14">
        <v>1</v>
      </c>
    </row>
    <row r="48" spans="1:7" x14ac:dyDescent="0.25">
      <c r="A48" s="1" t="s">
        <v>43</v>
      </c>
      <c r="B48" s="8">
        <v>14804</v>
      </c>
      <c r="C48" s="7">
        <v>358.2321</v>
      </c>
      <c r="D48" s="7">
        <f>Tabulka2[[#This Row],[Zastavěné plochy a nádvoří (ha)]]/100</f>
        <v>3.5823209999999999</v>
      </c>
      <c r="E48" s="5">
        <f>Tabulka2[[#This Row],[Počet obyvatel]]/Tabulka2[[#This Row],[Zastavěné plochy a nádvoří (km2)]]</f>
        <v>4132.5163211225354</v>
      </c>
      <c r="F48" s="5">
        <f>Tabulka2[[#This Row],[Počet obyvatel na 1 km2 zastavěné plochy]]*100</f>
        <v>413251.63211225352</v>
      </c>
      <c r="G48" s="14">
        <v>1</v>
      </c>
    </row>
    <row r="49" spans="1:7" x14ac:dyDescent="0.25">
      <c r="A49" s="1" t="s">
        <v>44</v>
      </c>
      <c r="B49" s="8">
        <v>18354</v>
      </c>
      <c r="C49" s="7">
        <v>418.75330000000008</v>
      </c>
      <c r="D49" s="7">
        <f>Tabulka2[[#This Row],[Zastavěné plochy a nádvoří (ha)]]/100</f>
        <v>4.1875330000000011</v>
      </c>
      <c r="E49" s="5">
        <f>Tabulka2[[#This Row],[Počet obyvatel]]/Tabulka2[[#This Row],[Zastavěné plochy a nádvoří (km2)]]</f>
        <v>4383.0102353820248</v>
      </c>
      <c r="F49" s="5">
        <f>Tabulka2[[#This Row],[Počet obyvatel na 1 km2 zastavěné plochy]]*100</f>
        <v>438301.02353820245</v>
      </c>
      <c r="G49" s="14">
        <v>1</v>
      </c>
    </row>
    <row r="50" spans="1:7" x14ac:dyDescent="0.25">
      <c r="A50" s="1" t="s">
        <v>45</v>
      </c>
      <c r="B50" s="8">
        <v>30316</v>
      </c>
      <c r="C50" s="7">
        <v>533.69510000000025</v>
      </c>
      <c r="D50" s="7">
        <f>Tabulka2[[#This Row],[Zastavěné plochy a nádvoří (ha)]]/100</f>
        <v>5.3369510000000027</v>
      </c>
      <c r="E50" s="5">
        <f>Tabulka2[[#This Row],[Počet obyvatel]]/Tabulka2[[#This Row],[Zastavěné plochy a nádvoří (km2)]]</f>
        <v>5680.3969157670708</v>
      </c>
      <c r="F50" s="5">
        <f>Tabulka2[[#This Row],[Počet obyvatel na 1 km2 zastavěné plochy]]*100</f>
        <v>568039.69157670706</v>
      </c>
      <c r="G50" s="14">
        <v>2</v>
      </c>
    </row>
    <row r="51" spans="1:7" x14ac:dyDescent="0.25">
      <c r="A51" s="1" t="s">
        <v>46</v>
      </c>
      <c r="B51" s="8">
        <v>147018</v>
      </c>
      <c r="C51" s="7">
        <v>1906.4246000000003</v>
      </c>
      <c r="D51" s="7">
        <f>Tabulka2[[#This Row],[Zastavěné plochy a nádvoří (ha)]]/100</f>
        <v>19.064246000000004</v>
      </c>
      <c r="E51" s="5">
        <f>Tabulka2[[#This Row],[Počet obyvatel]]/Tabulka2[[#This Row],[Zastavěné plochy a nádvoří (km2)]]</f>
        <v>7711.7133297587516</v>
      </c>
      <c r="F51" s="5">
        <f>Tabulka2[[#This Row],[Počet obyvatel na 1 km2 zastavěné plochy]]*100</f>
        <v>771171.33297587512</v>
      </c>
      <c r="G51" s="14">
        <v>3</v>
      </c>
    </row>
    <row r="52" spans="1:7" x14ac:dyDescent="0.25">
      <c r="A52" s="1" t="s">
        <v>47</v>
      </c>
      <c r="B52" s="8">
        <v>34055</v>
      </c>
      <c r="C52" s="7">
        <v>526.69670000000008</v>
      </c>
      <c r="D52" s="7">
        <f>Tabulka2[[#This Row],[Zastavěné plochy a nádvoří (ha)]]/100</f>
        <v>5.2669670000000011</v>
      </c>
      <c r="E52" s="5">
        <f>Tabulka2[[#This Row],[Počet obyvatel]]/Tabulka2[[#This Row],[Zastavěné plochy a nádvoří (km2)]]</f>
        <v>6465.7705278958447</v>
      </c>
      <c r="F52" s="5">
        <f>Tabulka2[[#This Row],[Počet obyvatel na 1 km2 zastavěné plochy]]*100</f>
        <v>646577.0527895845</v>
      </c>
      <c r="G52" s="14">
        <v>2</v>
      </c>
    </row>
    <row r="53" spans="1:7" x14ac:dyDescent="0.25">
      <c r="A53" s="1" t="s">
        <v>48</v>
      </c>
      <c r="B53" s="8">
        <v>17918</v>
      </c>
      <c r="C53" s="7">
        <v>335.05030000000005</v>
      </c>
      <c r="D53" s="7">
        <f>Tabulka2[[#This Row],[Zastavěné plochy a nádvoří (ha)]]/100</f>
        <v>3.3505030000000007</v>
      </c>
      <c r="E53" s="5">
        <f>Tabulka2[[#This Row],[Počet obyvatel]]/Tabulka2[[#This Row],[Zastavěné plochy a nádvoří (km2)]]</f>
        <v>5347.8537401697586</v>
      </c>
      <c r="F53" s="5">
        <f>Tabulka2[[#This Row],[Počet obyvatel na 1 km2 zastavěné plochy]]*100</f>
        <v>534785.37401697587</v>
      </c>
      <c r="G53" s="14">
        <v>1</v>
      </c>
    </row>
    <row r="54" spans="1:7" x14ac:dyDescent="0.25">
      <c r="A54" s="1" t="s">
        <v>49</v>
      </c>
      <c r="B54" s="8">
        <v>36469</v>
      </c>
      <c r="C54" s="7">
        <v>696.96199999999988</v>
      </c>
      <c r="D54" s="7">
        <f>Tabulka2[[#This Row],[Zastavěné plochy a nádvoří (ha)]]/100</f>
        <v>6.969619999999999</v>
      </c>
      <c r="E54" s="5">
        <f>Tabulka2[[#This Row],[Počet obyvatel]]/Tabulka2[[#This Row],[Zastavěné plochy a nádvoří (km2)]]</f>
        <v>5232.5664813863605</v>
      </c>
      <c r="F54" s="5">
        <f>Tabulka2[[#This Row],[Počet obyvatel na 1 km2 zastavěné plochy]]*100</f>
        <v>523256.64813863602</v>
      </c>
      <c r="G54" s="14">
        <v>1</v>
      </c>
    </row>
    <row r="55" spans="1:7" x14ac:dyDescent="0.25">
      <c r="A55" s="1" t="s">
        <v>50</v>
      </c>
      <c r="B55" s="8">
        <v>49917</v>
      </c>
      <c r="C55" s="7">
        <v>558.38319999999999</v>
      </c>
      <c r="D55" s="7">
        <f>Tabulka2[[#This Row],[Zastavěné plochy a nádvoří (ha)]]/100</f>
        <v>5.5838320000000001</v>
      </c>
      <c r="E55" s="5">
        <f>Tabulka2[[#This Row],[Počet obyvatel]]/Tabulka2[[#This Row],[Zastavěné plochy a nádvoří (km2)]]</f>
        <v>8939.5597861826791</v>
      </c>
      <c r="F55" s="5">
        <f>Tabulka2[[#This Row],[Počet obyvatel na 1 km2 zastavěné plochy]]*100</f>
        <v>893955.97861826792</v>
      </c>
      <c r="G55" s="14">
        <v>3</v>
      </c>
    </row>
    <row r="56" spans="1:7" x14ac:dyDescent="0.25">
      <c r="A56" s="1" t="s">
        <v>51</v>
      </c>
      <c r="B56" s="8">
        <v>81553</v>
      </c>
      <c r="C56" s="7">
        <v>705.87990000000013</v>
      </c>
      <c r="D56" s="7">
        <f>Tabulka2[[#This Row],[Zastavěné plochy a nádvoří (ha)]]/100</f>
        <v>7.0587990000000014</v>
      </c>
      <c r="E56" s="5">
        <f>Tabulka2[[#This Row],[Počet obyvatel]]/Tabulka2[[#This Row],[Zastavěné plochy a nádvoří (km2)]]</f>
        <v>11553.38181466847</v>
      </c>
      <c r="F56" s="5">
        <f>Tabulka2[[#This Row],[Počet obyvatel na 1 km2 zastavěné plochy]]*100</f>
        <v>1155338.181466847</v>
      </c>
      <c r="G56" s="14">
        <v>4</v>
      </c>
    </row>
    <row r="57" spans="1:7" x14ac:dyDescent="0.25">
      <c r="A57" s="1" t="s">
        <v>52</v>
      </c>
      <c r="B57" s="8">
        <v>21763</v>
      </c>
      <c r="C57" s="7">
        <v>447.87849999999997</v>
      </c>
      <c r="D57" s="7">
        <f>Tabulka2[[#This Row],[Zastavěné plochy a nádvoří (ha)]]/100</f>
        <v>4.4787849999999993</v>
      </c>
      <c r="E57" s="5">
        <f>Tabulka2[[#This Row],[Počet obyvatel]]/Tabulka2[[#This Row],[Zastavěné plochy a nádvoří (km2)]]</f>
        <v>4859.1303221744301</v>
      </c>
      <c r="F57" s="5">
        <f>Tabulka2[[#This Row],[Počet obyvatel na 1 km2 zastavěné plochy]]*100</f>
        <v>485913.03221744299</v>
      </c>
      <c r="G57" s="14">
        <v>1</v>
      </c>
    </row>
    <row r="58" spans="1:7" x14ac:dyDescent="0.25">
      <c r="A58" s="1" t="s">
        <v>53</v>
      </c>
      <c r="B58" s="8">
        <v>83692</v>
      </c>
      <c r="C58" s="7">
        <v>1421.0727999999999</v>
      </c>
      <c r="D58" s="7">
        <f>Tabulka2[[#This Row],[Zastavěné plochy a nádvoří (ha)]]/100</f>
        <v>14.210728</v>
      </c>
      <c r="E58" s="5">
        <f>Tabulka2[[#This Row],[Počet obyvatel]]/Tabulka2[[#This Row],[Zastavěné plochy a nádvoří (km2)]]</f>
        <v>5889.3534518428614</v>
      </c>
      <c r="F58" s="5">
        <f>Tabulka2[[#This Row],[Počet obyvatel na 1 km2 zastavěné plochy]]*100</f>
        <v>588935.34518428613</v>
      </c>
      <c r="G58" s="14">
        <v>2</v>
      </c>
    </row>
    <row r="59" spans="1:7" x14ac:dyDescent="0.25">
      <c r="A59" s="1" t="s">
        <v>54</v>
      </c>
      <c r="B59" s="8">
        <v>24653</v>
      </c>
      <c r="C59" s="7">
        <v>321.37209999999999</v>
      </c>
      <c r="D59" s="7">
        <f>Tabulka2[[#This Row],[Zastavěné plochy a nádvoří (ha)]]/100</f>
        <v>3.213721</v>
      </c>
      <c r="E59" s="5">
        <f>Tabulka2[[#This Row],[Počet obyvatel]]/Tabulka2[[#This Row],[Zastavěné plochy a nádvoří (km2)]]</f>
        <v>7671.1699615492444</v>
      </c>
      <c r="F59" s="5">
        <f>Tabulka2[[#This Row],[Počet obyvatel na 1 km2 zastavěné plochy]]*100</f>
        <v>767116.99615492439</v>
      </c>
      <c r="G59" s="14">
        <v>2</v>
      </c>
    </row>
    <row r="60" spans="1:7" x14ac:dyDescent="0.25">
      <c r="A60" s="1" t="s">
        <v>55</v>
      </c>
      <c r="B60" s="8">
        <v>56660</v>
      </c>
      <c r="C60" s="7">
        <v>436.4554</v>
      </c>
      <c r="D60" s="7">
        <f>Tabulka2[[#This Row],[Zastavěné plochy a nádvoří (ha)]]/100</f>
        <v>4.364554</v>
      </c>
      <c r="E60" s="5">
        <f>Tabulka2[[#This Row],[Počet obyvatel]]/Tabulka2[[#This Row],[Zastavěné plochy a nádvoří (km2)]]</f>
        <v>12981.853357754309</v>
      </c>
      <c r="F60" s="5">
        <f>Tabulka2[[#This Row],[Počet obyvatel na 1 km2 zastavěné plochy]]*100</f>
        <v>1298185.335775431</v>
      </c>
      <c r="G60" s="14">
        <v>5</v>
      </c>
    </row>
    <row r="61" spans="1:7" x14ac:dyDescent="0.25">
      <c r="A61" s="1" t="s">
        <v>56</v>
      </c>
      <c r="B61" s="8">
        <v>22676</v>
      </c>
      <c r="C61" s="7">
        <v>236.05699999999999</v>
      </c>
      <c r="D61" s="7">
        <f>Tabulka2[[#This Row],[Zastavěné plochy a nádvoří (ha)]]/100</f>
        <v>2.3605700000000001</v>
      </c>
      <c r="E61" s="5">
        <f>Tabulka2[[#This Row],[Počet obyvatel]]/Tabulka2[[#This Row],[Zastavěné plochy a nádvoří (km2)]]</f>
        <v>9606.1544457482723</v>
      </c>
      <c r="F61" s="5">
        <f>Tabulka2[[#This Row],[Počet obyvatel na 1 km2 zastavěné plochy]]*100</f>
        <v>960615.44457482721</v>
      </c>
      <c r="G61" s="14">
        <v>3</v>
      </c>
    </row>
    <row r="62" spans="1:7" x14ac:dyDescent="0.25">
      <c r="A62" s="1" t="s">
        <v>57</v>
      </c>
      <c r="B62" s="8">
        <v>19232</v>
      </c>
      <c r="C62" s="7">
        <v>364.22469999999993</v>
      </c>
      <c r="D62" s="7">
        <f>Tabulka2[[#This Row],[Zastavěné plochy a nádvoří (ha)]]/100</f>
        <v>3.6422469999999993</v>
      </c>
      <c r="E62" s="5">
        <f>Tabulka2[[#This Row],[Počet obyvatel]]/Tabulka2[[#This Row],[Zastavěné plochy a nádvoří (km2)]]</f>
        <v>5280.2569402898826</v>
      </c>
      <c r="F62" s="5">
        <f>Tabulka2[[#This Row],[Počet obyvatel na 1 km2 zastavěné plochy]]*100</f>
        <v>528025.69402898825</v>
      </c>
      <c r="G62" s="14">
        <v>1</v>
      </c>
    </row>
    <row r="63" spans="1:7" x14ac:dyDescent="0.25">
      <c r="A63" s="1" t="s">
        <v>58</v>
      </c>
      <c r="B63" s="8">
        <v>37709</v>
      </c>
      <c r="C63" s="7">
        <v>660.56730000000016</v>
      </c>
      <c r="D63" s="7">
        <f>Tabulka2[[#This Row],[Zastavěné plochy a nádvoří (ha)]]/100</f>
        <v>6.6056730000000012</v>
      </c>
      <c r="E63" s="5">
        <f>Tabulka2[[#This Row],[Počet obyvatel]]/Tabulka2[[#This Row],[Zastavěné plochy a nádvoří (km2)]]</f>
        <v>5708.5780661561648</v>
      </c>
      <c r="F63" s="5">
        <f>Tabulka2[[#This Row],[Počet obyvatel na 1 km2 zastavěné plochy]]*100</f>
        <v>570857.80661561643</v>
      </c>
      <c r="G63" s="14">
        <v>2</v>
      </c>
    </row>
    <row r="64" spans="1:7" x14ac:dyDescent="0.25">
      <c r="A64" s="1" t="s">
        <v>59</v>
      </c>
      <c r="B64" s="8">
        <v>48493</v>
      </c>
      <c r="C64" s="7">
        <v>1207.8860999999999</v>
      </c>
      <c r="D64" s="7">
        <f>Tabulka2[[#This Row],[Zastavěné plochy a nádvoří (ha)]]/100</f>
        <v>12.078861</v>
      </c>
      <c r="E64" s="5">
        <f>Tabulka2[[#This Row],[Počet obyvatel]]/Tabulka2[[#This Row],[Zastavěné plochy a nádvoří (km2)]]</f>
        <v>4014.6997303802073</v>
      </c>
      <c r="F64" s="5">
        <f>Tabulka2[[#This Row],[Počet obyvatel na 1 km2 zastavěné plochy]]*100</f>
        <v>401469.97303802072</v>
      </c>
      <c r="G64" s="14">
        <v>1</v>
      </c>
    </row>
    <row r="65" spans="1:7" x14ac:dyDescent="0.25">
      <c r="A65" s="1" t="s">
        <v>60</v>
      </c>
      <c r="B65" s="8">
        <v>100718</v>
      </c>
      <c r="C65" s="7">
        <v>1283.6706000000001</v>
      </c>
      <c r="D65" s="7">
        <f>Tabulka2[[#This Row],[Zastavěné plochy a nádvoří (ha)]]/100</f>
        <v>12.836706000000001</v>
      </c>
      <c r="E65" s="5">
        <f>Tabulka2[[#This Row],[Počet obyvatel]]/Tabulka2[[#This Row],[Zastavěné plochy a nádvoří (km2)]]</f>
        <v>7846.0938499331514</v>
      </c>
      <c r="F65" s="5">
        <f>Tabulka2[[#This Row],[Počet obyvatel na 1 km2 zastavěné plochy]]*100</f>
        <v>784609.38499331509</v>
      </c>
      <c r="G65" s="14">
        <v>3</v>
      </c>
    </row>
    <row r="66" spans="1:7" x14ac:dyDescent="0.25">
      <c r="A66" s="1" t="s">
        <v>61</v>
      </c>
      <c r="B66" s="8">
        <v>21954</v>
      </c>
      <c r="C66" s="7">
        <v>343.73100000000005</v>
      </c>
      <c r="D66" s="7">
        <f>Tabulka2[[#This Row],[Zastavěné plochy a nádvoří (ha)]]/100</f>
        <v>3.4373100000000005</v>
      </c>
      <c r="E66" s="5">
        <f>Tabulka2[[#This Row],[Počet obyvatel]]/Tabulka2[[#This Row],[Zastavěné plochy a nádvoří (km2)]]</f>
        <v>6386.9712071358117</v>
      </c>
      <c r="F66" s="5">
        <f>Tabulka2[[#This Row],[Počet obyvatel na 1 km2 zastavěné plochy]]*100</f>
        <v>638697.12071358121</v>
      </c>
      <c r="G66" s="14">
        <v>2</v>
      </c>
    </row>
    <row r="67" spans="1:7" x14ac:dyDescent="0.25">
      <c r="A67" s="1" t="s">
        <v>62</v>
      </c>
      <c r="B67" s="8">
        <v>46938</v>
      </c>
      <c r="C67" s="7">
        <v>926.24080000000004</v>
      </c>
      <c r="D67" s="7">
        <f>Tabulka2[[#This Row],[Zastavěné plochy a nádvoří (ha)]]/100</f>
        <v>9.2624080000000006</v>
      </c>
      <c r="E67" s="5">
        <f>Tabulka2[[#This Row],[Počet obyvatel]]/Tabulka2[[#This Row],[Zastavěné plochy a nádvoří (km2)]]</f>
        <v>5067.5806982374343</v>
      </c>
      <c r="F67" s="5">
        <f>Tabulka2[[#This Row],[Počet obyvatel na 1 km2 zastavěné plochy]]*100</f>
        <v>506758.06982374343</v>
      </c>
      <c r="G67" s="14">
        <v>1</v>
      </c>
    </row>
    <row r="68" spans="1:7" x14ac:dyDescent="0.25">
      <c r="A68" s="1" t="s">
        <v>63</v>
      </c>
      <c r="B68" s="8">
        <v>43047</v>
      </c>
      <c r="C68" s="7">
        <v>561.37959999999998</v>
      </c>
      <c r="D68" s="7">
        <f>Tabulka2[[#This Row],[Zastavěné plochy a nádvoří (ha)]]/100</f>
        <v>5.6137959999999998</v>
      </c>
      <c r="E68" s="5">
        <f>Tabulka2[[#This Row],[Počet obyvatel]]/Tabulka2[[#This Row],[Zastavěné plochy a nádvoří (km2)]]</f>
        <v>7668.073439077587</v>
      </c>
      <c r="F68" s="5">
        <f>Tabulka2[[#This Row],[Počet obyvatel na 1 km2 zastavěné plochy]]*100</f>
        <v>766807.34390775871</v>
      </c>
      <c r="G68" s="14">
        <v>2</v>
      </c>
    </row>
    <row r="69" spans="1:7" x14ac:dyDescent="0.25">
      <c r="A69" s="1" t="s">
        <v>64</v>
      </c>
      <c r="B69" s="8">
        <v>19873</v>
      </c>
      <c r="C69" s="7">
        <v>252.48530000000005</v>
      </c>
      <c r="D69" s="7">
        <f>Tabulka2[[#This Row],[Zastavěné plochy a nádvoří (ha)]]/100</f>
        <v>2.5248530000000007</v>
      </c>
      <c r="E69" s="5">
        <f>Tabulka2[[#This Row],[Počet obyvatel]]/Tabulka2[[#This Row],[Zastavěné plochy a nádvoří (km2)]]</f>
        <v>7870.9532792602158</v>
      </c>
      <c r="F69" s="5">
        <f>Tabulka2[[#This Row],[Počet obyvatel na 1 km2 zastavěné plochy]]*100</f>
        <v>787095.32792602153</v>
      </c>
      <c r="G69" s="14">
        <v>3</v>
      </c>
    </row>
    <row r="70" spans="1:7" x14ac:dyDescent="0.25">
      <c r="A70" s="1" t="s">
        <v>65</v>
      </c>
      <c r="B70" s="8">
        <v>87001</v>
      </c>
      <c r="C70" s="7">
        <v>1000.0249000000002</v>
      </c>
      <c r="D70" s="7">
        <f>Tabulka2[[#This Row],[Zastavěné plochy a nádvoří (ha)]]/100</f>
        <v>10.000249000000002</v>
      </c>
      <c r="E70" s="5">
        <f>Tabulka2[[#This Row],[Počet obyvatel]]/Tabulka2[[#This Row],[Zastavěné plochy a nádvoří (km2)]]</f>
        <v>8699.8833729040125</v>
      </c>
      <c r="F70" s="5">
        <f>Tabulka2[[#This Row],[Počet obyvatel na 1 km2 zastavěné plochy]]*100</f>
        <v>869988.33729040122</v>
      </c>
      <c r="G70" s="14">
        <v>3</v>
      </c>
    </row>
    <row r="71" spans="1:7" x14ac:dyDescent="0.25">
      <c r="A71" s="1" t="s">
        <v>66</v>
      </c>
      <c r="B71" s="8">
        <v>61718</v>
      </c>
      <c r="C71" s="7">
        <v>453.96040000000005</v>
      </c>
      <c r="D71" s="7">
        <f>Tabulka2[[#This Row],[Zastavěné plochy a nádvoří (ha)]]/100</f>
        <v>4.5396040000000006</v>
      </c>
      <c r="E71" s="5">
        <f>Tabulka2[[#This Row],[Počet obyvatel]]/Tabulka2[[#This Row],[Zastavěné plochy a nádvoří (km2)]]</f>
        <v>13595.458987171567</v>
      </c>
      <c r="F71" s="5">
        <f>Tabulka2[[#This Row],[Počet obyvatel na 1 km2 zastavěné plochy]]*100</f>
        <v>1359545.8987171566</v>
      </c>
      <c r="G71" s="14">
        <v>5</v>
      </c>
    </row>
    <row r="72" spans="1:7" x14ac:dyDescent="0.25">
      <c r="A72" s="1" t="s">
        <v>67</v>
      </c>
      <c r="B72" s="8">
        <v>126065</v>
      </c>
      <c r="C72" s="7">
        <v>1177.7200000000005</v>
      </c>
      <c r="D72" s="7">
        <f>Tabulka2[[#This Row],[Zastavěné plochy a nádvoří (ha)]]/100</f>
        <v>11.777200000000004</v>
      </c>
      <c r="E72" s="5">
        <f>Tabulka2[[#This Row],[Počet obyvatel]]/Tabulka2[[#This Row],[Zastavěné plochy a nádvoří (km2)]]</f>
        <v>10704.157185069453</v>
      </c>
      <c r="F72" s="5">
        <f>Tabulka2[[#This Row],[Počet obyvatel na 1 km2 zastavěné plochy]]*100</f>
        <v>1070415.7185069453</v>
      </c>
      <c r="G72" s="14">
        <v>4</v>
      </c>
    </row>
    <row r="73" spans="1:7" x14ac:dyDescent="0.25">
      <c r="A73" s="1" t="s">
        <v>68</v>
      </c>
      <c r="B73" s="8">
        <v>50690</v>
      </c>
      <c r="C73" s="7">
        <v>1092.8868000000002</v>
      </c>
      <c r="D73" s="7">
        <f>Tabulka2[[#This Row],[Zastavěné plochy a nádvoří (ha)]]/100</f>
        <v>10.928868000000001</v>
      </c>
      <c r="E73" s="5">
        <f>Tabulka2[[#This Row],[Počet obyvatel]]/Tabulka2[[#This Row],[Zastavěné plochy a nádvoří (km2)]]</f>
        <v>4638.1747862633156</v>
      </c>
      <c r="F73" s="5">
        <f>Tabulka2[[#This Row],[Počet obyvatel na 1 km2 zastavěné plochy]]*100</f>
        <v>463817.47862633155</v>
      </c>
      <c r="G73" s="14">
        <v>1</v>
      </c>
    </row>
    <row r="74" spans="1:7" x14ac:dyDescent="0.25">
      <c r="A74" s="1" t="s">
        <v>69</v>
      </c>
      <c r="B74" s="8">
        <v>84404</v>
      </c>
      <c r="C74" s="7">
        <v>1461.3569000000002</v>
      </c>
      <c r="D74" s="7">
        <f>Tabulka2[[#This Row],[Zastavěné plochy a nádvoří (ha)]]/100</f>
        <v>14.613569000000002</v>
      </c>
      <c r="E74" s="5">
        <f>Tabulka2[[#This Row],[Počet obyvatel]]/Tabulka2[[#This Row],[Zastavěné plochy a nádvoří (km2)]]</f>
        <v>5775.7280237291789</v>
      </c>
      <c r="F74" s="5">
        <f>Tabulka2[[#This Row],[Počet obyvatel na 1 km2 zastavěné plochy]]*100</f>
        <v>577572.80237291788</v>
      </c>
      <c r="G74" s="14">
        <v>2</v>
      </c>
    </row>
    <row r="75" spans="1:7" x14ac:dyDescent="0.25">
      <c r="A75" s="1" t="s">
        <v>70</v>
      </c>
      <c r="B75" s="8">
        <v>10646</v>
      </c>
      <c r="C75" s="7">
        <v>227.56300000000002</v>
      </c>
      <c r="D75" s="7">
        <f>Tabulka2[[#This Row],[Zastavěné plochy a nádvoří (ha)]]/100</f>
        <v>2.27563</v>
      </c>
      <c r="E75" s="5">
        <f>Tabulka2[[#This Row],[Počet obyvatel]]/Tabulka2[[#This Row],[Zastavěné plochy a nádvoří (km2)]]</f>
        <v>4678.2649200441192</v>
      </c>
      <c r="F75" s="5">
        <f>Tabulka2[[#This Row],[Počet obyvatel na 1 km2 zastavěné plochy]]*100</f>
        <v>467826.49200441194</v>
      </c>
      <c r="G75" s="14">
        <v>1</v>
      </c>
    </row>
    <row r="76" spans="1:7" x14ac:dyDescent="0.25">
      <c r="A76" s="1" t="s">
        <v>71</v>
      </c>
      <c r="B76" s="8">
        <v>40566</v>
      </c>
      <c r="C76" s="7">
        <v>417.76460000000003</v>
      </c>
      <c r="D76" s="7">
        <f>Tabulka2[[#This Row],[Zastavěné plochy a nádvoří (ha)]]/100</f>
        <v>4.1776460000000002</v>
      </c>
      <c r="E76" s="5">
        <f>Tabulka2[[#This Row],[Počet obyvatel]]/Tabulka2[[#This Row],[Zastavěné plochy a nádvoří (km2)]]</f>
        <v>9710.2530946853803</v>
      </c>
      <c r="F76" s="5">
        <f>Tabulka2[[#This Row],[Počet obyvatel na 1 km2 zastavěné plochy]]*100</f>
        <v>971025.30946853803</v>
      </c>
      <c r="G76" s="14">
        <v>3</v>
      </c>
    </row>
    <row r="77" spans="1:7" x14ac:dyDescent="0.25">
      <c r="A77" s="1" t="s">
        <v>72</v>
      </c>
      <c r="B77" s="8">
        <v>25032</v>
      </c>
      <c r="C77" s="7">
        <v>435.40309999999999</v>
      </c>
      <c r="D77" s="7">
        <f>Tabulka2[[#This Row],[Zastavěné plochy a nádvoří (ha)]]/100</f>
        <v>4.354031</v>
      </c>
      <c r="E77" s="5">
        <f>Tabulka2[[#This Row],[Počet obyvatel]]/Tabulka2[[#This Row],[Zastavěné plochy a nádvoří (km2)]]</f>
        <v>5749.1552081278242</v>
      </c>
      <c r="F77" s="5">
        <f>Tabulka2[[#This Row],[Počet obyvatel na 1 km2 zastavěné plochy]]*100</f>
        <v>574915.52081278246</v>
      </c>
      <c r="G77" s="14">
        <v>2</v>
      </c>
    </row>
    <row r="78" spans="1:7" x14ac:dyDescent="0.25">
      <c r="A78" s="1" t="s">
        <v>73</v>
      </c>
      <c r="B78" s="8">
        <v>8618</v>
      </c>
      <c r="C78" s="7">
        <v>167.53859999999997</v>
      </c>
      <c r="D78" s="7">
        <f>Tabulka2[[#This Row],[Zastavěné plochy a nádvoří (ha)]]/100</f>
        <v>1.6753859999999998</v>
      </c>
      <c r="E78" s="5">
        <f>Tabulka2[[#This Row],[Počet obyvatel]]/Tabulka2[[#This Row],[Zastavěné plochy a nádvoří (km2)]]</f>
        <v>5143.8892291089942</v>
      </c>
      <c r="F78" s="5">
        <f>Tabulka2[[#This Row],[Počet obyvatel na 1 km2 zastavěné plochy]]*100</f>
        <v>514388.92291089939</v>
      </c>
      <c r="G78" s="14">
        <v>1</v>
      </c>
    </row>
    <row r="79" spans="1:7" x14ac:dyDescent="0.25">
      <c r="A79" s="1" t="s">
        <v>74</v>
      </c>
      <c r="B79" s="8">
        <v>22490</v>
      </c>
      <c r="C79" s="7">
        <v>647.57039999999995</v>
      </c>
      <c r="D79" s="7">
        <f>Tabulka2[[#This Row],[Zastavěné plochy a nádvoří (ha)]]/100</f>
        <v>6.4757039999999995</v>
      </c>
      <c r="E79" s="5">
        <f>Tabulka2[[#This Row],[Počet obyvatel]]/Tabulka2[[#This Row],[Zastavěné plochy a nádvoří (km2)]]</f>
        <v>3472.9814704316323</v>
      </c>
      <c r="F79" s="5">
        <f>Tabulka2[[#This Row],[Počet obyvatel na 1 km2 zastavěné plochy]]*100</f>
        <v>347298.14704316325</v>
      </c>
      <c r="G79" s="14">
        <v>1</v>
      </c>
    </row>
    <row r="80" spans="1:7" x14ac:dyDescent="0.25">
      <c r="A80" s="1" t="s">
        <v>75</v>
      </c>
      <c r="B80" s="8">
        <v>32924</v>
      </c>
      <c r="C80" s="7">
        <v>468.62709999999998</v>
      </c>
      <c r="D80" s="7">
        <f>Tabulka2[[#This Row],[Zastavěné plochy a nádvoří (ha)]]/100</f>
        <v>4.6862709999999996</v>
      </c>
      <c r="E80" s="5">
        <f>Tabulka2[[#This Row],[Počet obyvatel]]/Tabulka2[[#This Row],[Zastavěné plochy a nádvoří (km2)]]</f>
        <v>7025.6286928348791</v>
      </c>
      <c r="F80" s="5">
        <f>Tabulka2[[#This Row],[Počet obyvatel na 1 km2 zastavěné plochy]]*100</f>
        <v>702562.8692834879</v>
      </c>
      <c r="G80" s="14">
        <v>2</v>
      </c>
    </row>
    <row r="81" spans="1:7" x14ac:dyDescent="0.25">
      <c r="A81" s="1" t="s">
        <v>76</v>
      </c>
      <c r="B81" s="8">
        <v>13001</v>
      </c>
      <c r="C81" s="7">
        <v>139.56349999999998</v>
      </c>
      <c r="D81" s="7">
        <f>Tabulka2[[#This Row],[Zastavěné plochy a nádvoří (ha)]]/100</f>
        <v>1.3956349999999997</v>
      </c>
      <c r="E81" s="5">
        <f>Tabulka2[[#This Row],[Počet obyvatel]]/Tabulka2[[#This Row],[Zastavěné plochy a nádvoří (km2)]]</f>
        <v>9315.4728851024811</v>
      </c>
      <c r="F81" s="5">
        <f>Tabulka2[[#This Row],[Počet obyvatel na 1 km2 zastavěné plochy]]*100</f>
        <v>931547.28851024806</v>
      </c>
      <c r="G81" s="14">
        <v>3</v>
      </c>
    </row>
    <row r="82" spans="1:7" x14ac:dyDescent="0.25">
      <c r="A82" s="1" t="s">
        <v>77</v>
      </c>
      <c r="B82" s="8">
        <v>21302</v>
      </c>
      <c r="C82" s="7">
        <v>271.21130000000005</v>
      </c>
      <c r="D82" s="7">
        <f>Tabulka2[[#This Row],[Zastavěné plochy a nádvoří (ha)]]/100</f>
        <v>2.7121130000000004</v>
      </c>
      <c r="E82" s="5">
        <f>Tabulka2[[#This Row],[Počet obyvatel]]/Tabulka2[[#This Row],[Zastavěné plochy a nádvoří (km2)]]</f>
        <v>7854.3924976577291</v>
      </c>
      <c r="F82" s="5">
        <f>Tabulka2[[#This Row],[Počet obyvatel na 1 km2 zastavěné plochy]]*100</f>
        <v>785439.24976577295</v>
      </c>
      <c r="G82" s="14">
        <v>3</v>
      </c>
    </row>
    <row r="83" spans="1:7" x14ac:dyDescent="0.25">
      <c r="A83" s="1" t="s">
        <v>78</v>
      </c>
      <c r="B83" s="8">
        <v>39792</v>
      </c>
      <c r="C83" s="7">
        <v>627.18260000000009</v>
      </c>
      <c r="D83" s="7">
        <f>Tabulka2[[#This Row],[Zastavěné plochy a nádvoří (ha)]]/100</f>
        <v>6.2718260000000008</v>
      </c>
      <c r="E83" s="5">
        <f>Tabulka2[[#This Row],[Počet obyvatel]]/Tabulka2[[#This Row],[Zastavěné plochy a nádvoří (km2)]]</f>
        <v>6344.5637681912722</v>
      </c>
      <c r="F83" s="5">
        <f>Tabulka2[[#This Row],[Počet obyvatel na 1 km2 zastavěné plochy]]*100</f>
        <v>634456.37681912724</v>
      </c>
      <c r="G83" s="14">
        <v>2</v>
      </c>
    </row>
    <row r="84" spans="1:7" x14ac:dyDescent="0.25">
      <c r="A84" s="1" t="s">
        <v>79</v>
      </c>
      <c r="B84" s="8">
        <v>68082</v>
      </c>
      <c r="C84" s="7">
        <v>988.86490000000026</v>
      </c>
      <c r="D84" s="7">
        <f>Tabulka2[[#This Row],[Zastavěné plochy a nádvoří (ha)]]/100</f>
        <v>9.8886490000000027</v>
      </c>
      <c r="E84" s="5">
        <f>Tabulka2[[#This Row],[Počet obyvatel]]/Tabulka2[[#This Row],[Zastavěné plochy a nádvoří (km2)]]</f>
        <v>6884.863645175391</v>
      </c>
      <c r="F84" s="5">
        <f>Tabulka2[[#This Row],[Počet obyvatel na 1 km2 zastavěné plochy]]*100</f>
        <v>688486.36451753904</v>
      </c>
      <c r="G84" s="14">
        <v>2</v>
      </c>
    </row>
    <row r="85" spans="1:7" x14ac:dyDescent="0.25">
      <c r="A85" s="1" t="s">
        <v>80</v>
      </c>
      <c r="B85" s="8">
        <v>23554</v>
      </c>
      <c r="C85" s="7">
        <v>253.58370000000002</v>
      </c>
      <c r="D85" s="7">
        <f>Tabulka2[[#This Row],[Zastavěné plochy a nádvoří (ha)]]/100</f>
        <v>2.5358370000000003</v>
      </c>
      <c r="E85" s="5">
        <f>Tabulka2[[#This Row],[Počet obyvatel]]/Tabulka2[[#This Row],[Zastavěné plochy a nádvoří (km2)]]</f>
        <v>9288.4518997080631</v>
      </c>
      <c r="F85" s="5">
        <f>Tabulka2[[#This Row],[Počet obyvatel na 1 km2 zastavěné plochy]]*100</f>
        <v>928845.18997080636</v>
      </c>
      <c r="G85" s="14">
        <v>3</v>
      </c>
    </row>
    <row r="86" spans="1:7" x14ac:dyDescent="0.25">
      <c r="A86" s="1" t="s">
        <v>81</v>
      </c>
      <c r="B86" s="8">
        <v>50448</v>
      </c>
      <c r="C86" s="7">
        <v>1180.4338</v>
      </c>
      <c r="D86" s="7">
        <f>Tabulka2[[#This Row],[Zastavěné plochy a nádvoří (ha)]]/100</f>
        <v>11.804338</v>
      </c>
      <c r="E86" s="5">
        <f>Tabulka2[[#This Row],[Počet obyvatel]]/Tabulka2[[#This Row],[Zastavěné plochy a nádvoří (km2)]]</f>
        <v>4273.6831154783949</v>
      </c>
      <c r="F86" s="5">
        <f>Tabulka2[[#This Row],[Počet obyvatel na 1 km2 zastavěné plochy]]*100</f>
        <v>427368.31154783949</v>
      </c>
      <c r="G86" s="14">
        <v>1</v>
      </c>
    </row>
    <row r="87" spans="1:7" x14ac:dyDescent="0.25">
      <c r="A87" s="1" t="s">
        <v>82</v>
      </c>
      <c r="B87" s="8">
        <v>55530</v>
      </c>
      <c r="C87" s="7">
        <v>989.38929999999993</v>
      </c>
      <c r="D87" s="7">
        <f>Tabulka2[[#This Row],[Zastavěné plochy a nádvoří (ha)]]/100</f>
        <v>9.8938929999999985</v>
      </c>
      <c r="E87" s="5">
        <f>Tabulka2[[#This Row],[Počet obyvatel]]/Tabulka2[[#This Row],[Zastavěné plochy a nádvoří (km2)]]</f>
        <v>5612.5531173623976</v>
      </c>
      <c r="F87" s="5">
        <f>Tabulka2[[#This Row],[Počet obyvatel na 1 km2 zastavěné plochy]]*100</f>
        <v>561255.31173623982</v>
      </c>
      <c r="G87" s="14">
        <v>2</v>
      </c>
    </row>
    <row r="88" spans="1:7" x14ac:dyDescent="0.25">
      <c r="A88" s="1" t="s">
        <v>83</v>
      </c>
      <c r="B88" s="8">
        <v>23085</v>
      </c>
      <c r="C88" s="7">
        <v>305.57820000000009</v>
      </c>
      <c r="D88" s="7">
        <f>Tabulka2[[#This Row],[Zastavěné plochy a nádvoří (ha)]]/100</f>
        <v>3.0557820000000011</v>
      </c>
      <c r="E88" s="5">
        <f>Tabulka2[[#This Row],[Počet obyvatel]]/Tabulka2[[#This Row],[Zastavěné plochy a nádvoří (km2)]]</f>
        <v>7554.5310496625716</v>
      </c>
      <c r="F88" s="5">
        <f>Tabulka2[[#This Row],[Počet obyvatel na 1 km2 zastavěné plochy]]*100</f>
        <v>755453.10496625712</v>
      </c>
      <c r="G88" s="14">
        <v>2</v>
      </c>
    </row>
    <row r="89" spans="1:7" x14ac:dyDescent="0.25">
      <c r="A89" s="1" t="s">
        <v>84</v>
      </c>
      <c r="B89" s="8">
        <v>145386</v>
      </c>
      <c r="C89" s="7">
        <v>1316.4557</v>
      </c>
      <c r="D89" s="7">
        <f>Tabulka2[[#This Row],[Zastavěné plochy a nádvoří (ha)]]/100</f>
        <v>13.164557</v>
      </c>
      <c r="E89" s="5">
        <f>Tabulka2[[#This Row],[Počet obyvatel]]/Tabulka2[[#This Row],[Zastavěné plochy a nádvoří (km2)]]</f>
        <v>11043.744198912276</v>
      </c>
      <c r="F89" s="5">
        <f>Tabulka2[[#This Row],[Počet obyvatel na 1 km2 zastavěné plochy]]*100</f>
        <v>1104374.4198912277</v>
      </c>
      <c r="G89" s="14">
        <v>4</v>
      </c>
    </row>
    <row r="90" spans="1:7" x14ac:dyDescent="0.25">
      <c r="A90" s="1" t="s">
        <v>85</v>
      </c>
      <c r="B90" s="8">
        <v>15099</v>
      </c>
      <c r="C90" s="7">
        <v>233.76670000000001</v>
      </c>
      <c r="D90" s="7">
        <f>Tabulka2[[#This Row],[Zastavěné plochy a nádvoří (ha)]]/100</f>
        <v>2.3376670000000002</v>
      </c>
      <c r="E90" s="5">
        <f>Tabulka2[[#This Row],[Počet obyvatel]]/Tabulka2[[#This Row],[Zastavěné plochy a nádvoří (km2)]]</f>
        <v>6459.0037845424513</v>
      </c>
      <c r="F90" s="5">
        <f>Tabulka2[[#This Row],[Počet obyvatel na 1 km2 zastavěné plochy]]*100</f>
        <v>645900.37845424516</v>
      </c>
      <c r="G90" s="14">
        <v>2</v>
      </c>
    </row>
    <row r="91" spans="1:7" x14ac:dyDescent="0.25">
      <c r="A91" s="1" t="s">
        <v>86</v>
      </c>
      <c r="B91" s="8">
        <v>58756</v>
      </c>
      <c r="C91" s="7">
        <v>926.00879999999995</v>
      </c>
      <c r="D91" s="7">
        <f>Tabulka2[[#This Row],[Zastavěné plochy a nádvoří (ha)]]/100</f>
        <v>9.2600879999999997</v>
      </c>
      <c r="E91" s="5">
        <f>Tabulka2[[#This Row],[Počet obyvatel]]/Tabulka2[[#This Row],[Zastavěné plochy a nádvoří (km2)]]</f>
        <v>6345.0800899516289</v>
      </c>
      <c r="F91" s="5">
        <f>Tabulka2[[#This Row],[Počet obyvatel na 1 km2 zastavěné plochy]]*100</f>
        <v>634508.00899516291</v>
      </c>
      <c r="G91" s="14">
        <v>2</v>
      </c>
    </row>
    <row r="92" spans="1:7" x14ac:dyDescent="0.25">
      <c r="A92" s="1" t="s">
        <v>87</v>
      </c>
      <c r="B92" s="8">
        <v>27108</v>
      </c>
      <c r="C92" s="7">
        <v>427.95969999999994</v>
      </c>
      <c r="D92" s="7">
        <f>Tabulka2[[#This Row],[Zastavěné plochy a nádvoří (ha)]]/100</f>
        <v>4.279596999999999</v>
      </c>
      <c r="E92" s="5">
        <f>Tabulka2[[#This Row],[Počet obyvatel]]/Tabulka2[[#This Row],[Zastavěné plochy a nádvoří (km2)]]</f>
        <v>6334.2412848686472</v>
      </c>
      <c r="F92" s="5">
        <f>Tabulka2[[#This Row],[Počet obyvatel na 1 km2 zastavěné plochy]]*100</f>
        <v>633424.12848686473</v>
      </c>
      <c r="G92" s="14">
        <v>2</v>
      </c>
    </row>
    <row r="93" spans="1:7" x14ac:dyDescent="0.25">
      <c r="A93" s="1" t="s">
        <v>88</v>
      </c>
      <c r="B93" s="8">
        <v>23594</v>
      </c>
      <c r="C93" s="7">
        <v>411.21960000000001</v>
      </c>
      <c r="D93" s="7">
        <f>Tabulka2[[#This Row],[Zastavěné plochy a nádvoří (ha)]]/100</f>
        <v>4.112196</v>
      </c>
      <c r="E93" s="5">
        <f>Tabulka2[[#This Row],[Počet obyvatel]]/Tabulka2[[#This Row],[Zastavěné plochy a nádvoří (km2)]]</f>
        <v>5737.566983674903</v>
      </c>
      <c r="F93" s="5">
        <f>Tabulka2[[#This Row],[Počet obyvatel na 1 km2 zastavěné plochy]]*100</f>
        <v>573756.69836749032</v>
      </c>
      <c r="G93" s="14">
        <v>2</v>
      </c>
    </row>
    <row r="94" spans="1:7" x14ac:dyDescent="0.25">
      <c r="A94" s="1" t="s">
        <v>89</v>
      </c>
      <c r="B94" s="8">
        <v>36934</v>
      </c>
      <c r="C94" s="7">
        <v>326.23939999999999</v>
      </c>
      <c r="D94" s="7">
        <f>Tabulka2[[#This Row],[Zastavěné plochy a nádvoří (ha)]]/100</f>
        <v>3.262394</v>
      </c>
      <c r="E94" s="5">
        <f>Tabulka2[[#This Row],[Počet obyvatel]]/Tabulka2[[#This Row],[Zastavěné plochy a nádvoří (km2)]]</f>
        <v>11321.13411194356</v>
      </c>
      <c r="F94" s="5">
        <f>Tabulka2[[#This Row],[Počet obyvatel na 1 km2 zastavěné plochy]]*100</f>
        <v>1132113.4111943559</v>
      </c>
      <c r="G94" s="14">
        <v>4</v>
      </c>
    </row>
    <row r="95" spans="1:7" x14ac:dyDescent="0.25">
      <c r="A95" s="1" t="s">
        <v>90</v>
      </c>
      <c r="B95" s="8">
        <v>43467</v>
      </c>
      <c r="C95" s="7">
        <v>806.45160000000033</v>
      </c>
      <c r="D95" s="7">
        <f>Tabulka2[[#This Row],[Zastavěné plochy a nádvoří (ha)]]/100</f>
        <v>8.0645160000000029</v>
      </c>
      <c r="E95" s="5">
        <f>Tabulka2[[#This Row],[Počet obyvatel]]/Tabulka2[[#This Row],[Zastavěné plochy a nádvoří (km2)]]</f>
        <v>5389.9080862385272</v>
      </c>
      <c r="F95" s="5">
        <f>Tabulka2[[#This Row],[Počet obyvatel na 1 km2 zastavěné plochy]]*100</f>
        <v>538990.80862385267</v>
      </c>
      <c r="G95" s="14">
        <v>2</v>
      </c>
    </row>
    <row r="96" spans="1:7" x14ac:dyDescent="0.25">
      <c r="A96" s="1" t="s">
        <v>91</v>
      </c>
      <c r="B96" s="8">
        <v>27615</v>
      </c>
      <c r="C96" s="7">
        <v>543.03739999999982</v>
      </c>
      <c r="D96" s="7">
        <f>Tabulka2[[#This Row],[Zastavěné plochy a nádvoří (ha)]]/100</f>
        <v>5.4303739999999978</v>
      </c>
      <c r="E96" s="5">
        <f>Tabulka2[[#This Row],[Počet obyvatel]]/Tabulka2[[#This Row],[Zastavěné plochy a nádvoří (km2)]]</f>
        <v>5085.2851019101099</v>
      </c>
      <c r="F96" s="5">
        <f>Tabulka2[[#This Row],[Počet obyvatel na 1 km2 zastavěné plochy]]*100</f>
        <v>508528.51019101101</v>
      </c>
      <c r="G96" s="14">
        <v>1</v>
      </c>
    </row>
    <row r="97" spans="1:7" x14ac:dyDescent="0.25">
      <c r="A97" s="1" t="s">
        <v>92</v>
      </c>
      <c r="B97" s="8">
        <v>18567</v>
      </c>
      <c r="C97" s="7">
        <v>270.83589999999998</v>
      </c>
      <c r="D97" s="7">
        <f>Tabulka2[[#This Row],[Zastavěné plochy a nádvoří (ha)]]/100</f>
        <v>2.7083589999999997</v>
      </c>
      <c r="E97" s="5">
        <f>Tabulka2[[#This Row],[Počet obyvatel]]/Tabulka2[[#This Row],[Zastavěné plochy a nádvoří (km2)]]</f>
        <v>6855.4427238043409</v>
      </c>
      <c r="F97" s="5">
        <f>Tabulka2[[#This Row],[Počet obyvatel na 1 km2 zastavěné plochy]]*100</f>
        <v>685544.27238043409</v>
      </c>
      <c r="G97" s="14">
        <v>2</v>
      </c>
    </row>
    <row r="98" spans="1:7" x14ac:dyDescent="0.25">
      <c r="A98" s="1" t="s">
        <v>93</v>
      </c>
      <c r="B98" s="8">
        <v>29469</v>
      </c>
      <c r="C98" s="7">
        <v>347.44819999999999</v>
      </c>
      <c r="D98" s="7">
        <f>Tabulka2[[#This Row],[Zastavěné plochy a nádvoří (ha)]]/100</f>
        <v>3.4744820000000001</v>
      </c>
      <c r="E98" s="5">
        <f>Tabulka2[[#This Row],[Počet obyvatel]]/Tabulka2[[#This Row],[Zastavěné plochy a nádvoří (km2)]]</f>
        <v>8481.5520702078757</v>
      </c>
      <c r="F98" s="5">
        <f>Tabulka2[[#This Row],[Počet obyvatel na 1 km2 zastavěné plochy]]*100</f>
        <v>848155.20702078752</v>
      </c>
      <c r="G98" s="14">
        <v>3</v>
      </c>
    </row>
    <row r="99" spans="1:7" x14ac:dyDescent="0.25">
      <c r="A99" s="1" t="s">
        <v>94</v>
      </c>
      <c r="B99" s="8">
        <v>23906</v>
      </c>
      <c r="C99" s="7">
        <v>344.35920000000004</v>
      </c>
      <c r="D99" s="7">
        <f>Tabulka2[[#This Row],[Zastavěné plochy a nádvoří (ha)]]/100</f>
        <v>3.4435920000000007</v>
      </c>
      <c r="E99" s="5">
        <f>Tabulka2[[#This Row],[Počet obyvatel]]/Tabulka2[[#This Row],[Zastavěné plochy a nádvoří (km2)]]</f>
        <v>6942.1696879305082</v>
      </c>
      <c r="F99" s="5">
        <f>Tabulka2[[#This Row],[Počet obyvatel na 1 km2 zastavěné plochy]]*100</f>
        <v>694216.96879305085</v>
      </c>
      <c r="G99" s="14">
        <v>2</v>
      </c>
    </row>
    <row r="100" spans="1:7" x14ac:dyDescent="0.25">
      <c r="A100" s="1" t="s">
        <v>95</v>
      </c>
      <c r="B100" s="8">
        <v>44798</v>
      </c>
      <c r="C100" s="7">
        <v>941.56509999999969</v>
      </c>
      <c r="D100" s="7">
        <f>Tabulka2[[#This Row],[Zastavěné plochy a nádvoří (ha)]]/100</f>
        <v>9.4156509999999969</v>
      </c>
      <c r="E100" s="5">
        <f>Tabulka2[[#This Row],[Počet obyvatel]]/Tabulka2[[#This Row],[Zastavěné plochy a nádvoří (km2)]]</f>
        <v>4757.8229057130529</v>
      </c>
      <c r="F100" s="5">
        <f>Tabulka2[[#This Row],[Počet obyvatel na 1 km2 zastavěné plochy]]*100</f>
        <v>475782.29057130532</v>
      </c>
      <c r="G100" s="14">
        <v>1</v>
      </c>
    </row>
    <row r="101" spans="1:7" x14ac:dyDescent="0.25">
      <c r="A101" s="1" t="s">
        <v>96</v>
      </c>
      <c r="B101" s="8">
        <v>20409</v>
      </c>
      <c r="C101" s="7">
        <v>432.70949999999999</v>
      </c>
      <c r="D101" s="7">
        <f>Tabulka2[[#This Row],[Zastavěné plochy a nádvoří (ha)]]/100</f>
        <v>4.3270949999999999</v>
      </c>
      <c r="E101" s="5">
        <f>Tabulka2[[#This Row],[Počet obyvatel]]/Tabulka2[[#This Row],[Zastavěné plochy a nádvoří (km2)]]</f>
        <v>4716.5592620453217</v>
      </c>
      <c r="F101" s="5">
        <f>Tabulka2[[#This Row],[Počet obyvatel na 1 km2 zastavěné plochy]]*100</f>
        <v>471655.92620453215</v>
      </c>
      <c r="G101" s="14">
        <v>1</v>
      </c>
    </row>
    <row r="102" spans="1:7" x14ac:dyDescent="0.25">
      <c r="A102" s="1" t="s">
        <v>97</v>
      </c>
      <c r="B102" s="8">
        <v>18175</v>
      </c>
      <c r="C102" s="7">
        <v>487.94540000000012</v>
      </c>
      <c r="D102" s="7">
        <f>Tabulka2[[#This Row],[Zastavěné plochy a nádvoří (ha)]]/100</f>
        <v>4.8794540000000008</v>
      </c>
      <c r="E102" s="5">
        <f>Tabulka2[[#This Row],[Počet obyvatel]]/Tabulka2[[#This Row],[Zastavěné plochy a nádvoří (km2)]]</f>
        <v>3724.8019962889284</v>
      </c>
      <c r="F102" s="5">
        <f>Tabulka2[[#This Row],[Počet obyvatel na 1 km2 zastavěné plochy]]*100</f>
        <v>372480.19962889282</v>
      </c>
      <c r="G102" s="14">
        <v>1</v>
      </c>
    </row>
    <row r="103" spans="1:7" x14ac:dyDescent="0.25">
      <c r="A103" s="1" t="s">
        <v>98</v>
      </c>
      <c r="B103" s="8">
        <v>113005</v>
      </c>
      <c r="C103" s="7">
        <v>1707.8282999999997</v>
      </c>
      <c r="D103" s="7">
        <f>Tabulka2[[#This Row],[Zastavěné plochy a nádvoří (ha)]]/100</f>
        <v>17.078282999999995</v>
      </c>
      <c r="E103" s="5">
        <f>Tabulka2[[#This Row],[Počet obyvatel]]/Tabulka2[[#This Row],[Zastavěné plochy a nádvoří (km2)]]</f>
        <v>6616.8829735401405</v>
      </c>
      <c r="F103" s="5">
        <f>Tabulka2[[#This Row],[Počet obyvatel na 1 km2 zastavěné plochy]]*100</f>
        <v>661688.29735401401</v>
      </c>
      <c r="G103" s="14">
        <v>2</v>
      </c>
    </row>
    <row r="104" spans="1:7" x14ac:dyDescent="0.25">
      <c r="A104" s="1" t="s">
        <v>99</v>
      </c>
      <c r="B104" s="8">
        <v>18037</v>
      </c>
      <c r="C104" s="7">
        <v>359.89690000000002</v>
      </c>
      <c r="D104" s="7">
        <f>Tabulka2[[#This Row],[Zastavěné plochy a nádvoří (ha)]]/100</f>
        <v>3.5989690000000003</v>
      </c>
      <c r="E104" s="5">
        <f>Tabulka2[[#This Row],[Počet obyvatel]]/Tabulka2[[#This Row],[Zastavěné plochy a nádvoří (km2)]]</f>
        <v>5011.7130767172484</v>
      </c>
      <c r="F104" s="5">
        <f>Tabulka2[[#This Row],[Počet obyvatel na 1 km2 zastavěné plochy]]*100</f>
        <v>501171.30767172482</v>
      </c>
      <c r="G104" s="14">
        <v>1</v>
      </c>
    </row>
    <row r="105" spans="1:7" x14ac:dyDescent="0.25">
      <c r="A105" s="1" t="s">
        <v>100</v>
      </c>
      <c r="B105" s="8">
        <v>18403</v>
      </c>
      <c r="C105" s="7">
        <v>286.40389999999996</v>
      </c>
      <c r="D105" s="7">
        <f>Tabulka2[[#This Row],[Zastavěné plochy a nádvoří (ha)]]/100</f>
        <v>2.8640389999999996</v>
      </c>
      <c r="E105" s="5">
        <f>Tabulka2[[#This Row],[Počet obyvatel]]/Tabulka2[[#This Row],[Zastavěné plochy a nádvoří (km2)]]</f>
        <v>6425.540992982289</v>
      </c>
      <c r="F105" s="5">
        <f>Tabulka2[[#This Row],[Počet obyvatel na 1 km2 zastavěné plochy]]*100</f>
        <v>642554.09929822886</v>
      </c>
      <c r="G105" s="14">
        <v>2</v>
      </c>
    </row>
    <row r="106" spans="1:7" x14ac:dyDescent="0.25">
      <c r="A106" s="1" t="s">
        <v>101</v>
      </c>
      <c r="B106" s="8">
        <v>25972</v>
      </c>
      <c r="C106" s="7">
        <v>444.01949999999999</v>
      </c>
      <c r="D106" s="7">
        <f>Tabulka2[[#This Row],[Zastavěné plochy a nádvoří (ha)]]/100</f>
        <v>4.4401950000000001</v>
      </c>
      <c r="E106" s="5">
        <f>Tabulka2[[#This Row],[Počet obyvatel]]/Tabulka2[[#This Row],[Zastavěné plochy a nádvoří (km2)]]</f>
        <v>5849.2926549397043</v>
      </c>
      <c r="F106" s="5">
        <f>Tabulka2[[#This Row],[Počet obyvatel na 1 km2 zastavěné plochy]]*100</f>
        <v>584929.26549397048</v>
      </c>
      <c r="G106" s="14">
        <v>2</v>
      </c>
    </row>
    <row r="107" spans="1:7" x14ac:dyDescent="0.25">
      <c r="A107" s="1" t="s">
        <v>102</v>
      </c>
      <c r="B107" s="8">
        <v>22915</v>
      </c>
      <c r="C107" s="7">
        <v>518.1552999999999</v>
      </c>
      <c r="D107" s="7">
        <f>Tabulka2[[#This Row],[Zastavěné plochy a nádvoří (ha)]]/100</f>
        <v>5.1815529999999992</v>
      </c>
      <c r="E107" s="5">
        <f>Tabulka2[[#This Row],[Počet obyvatel]]/Tabulka2[[#This Row],[Zastavěné plochy a nádvoří (km2)]]</f>
        <v>4422.4193017035632</v>
      </c>
      <c r="F107" s="5">
        <f>Tabulka2[[#This Row],[Počet obyvatel na 1 km2 zastavěné plochy]]*100</f>
        <v>442241.9301703563</v>
      </c>
      <c r="G107" s="14">
        <v>1</v>
      </c>
    </row>
    <row r="108" spans="1:7" x14ac:dyDescent="0.25">
      <c r="A108" s="1" t="s">
        <v>103</v>
      </c>
      <c r="B108" s="8">
        <v>22506</v>
      </c>
      <c r="C108" s="7">
        <v>517.61929999999995</v>
      </c>
      <c r="D108" s="7">
        <f>Tabulka2[[#This Row],[Zastavěné plochy a nádvoří (ha)]]/100</f>
        <v>5.1761929999999996</v>
      </c>
      <c r="E108" s="5">
        <f>Tabulka2[[#This Row],[Počet obyvatel]]/Tabulka2[[#This Row],[Zastavěné plochy a nádvoří (km2)]]</f>
        <v>4347.9831605969875</v>
      </c>
      <c r="F108" s="5">
        <f>Tabulka2[[#This Row],[Počet obyvatel na 1 km2 zastavěné plochy]]*100</f>
        <v>434798.31605969876</v>
      </c>
      <c r="G108" s="14">
        <v>1</v>
      </c>
    </row>
    <row r="109" spans="1:7" x14ac:dyDescent="0.25">
      <c r="A109" s="1" t="s">
        <v>104</v>
      </c>
      <c r="B109" s="8">
        <v>73999</v>
      </c>
      <c r="C109" s="7">
        <v>523.64629999999988</v>
      </c>
      <c r="D109" s="7">
        <f>Tabulka2[[#This Row],[Zastavěné plochy a nádvoří (ha)]]/100</f>
        <v>5.2364629999999988</v>
      </c>
      <c r="E109" s="5">
        <f>Tabulka2[[#This Row],[Počet obyvatel]]/Tabulka2[[#This Row],[Zastavěné plochy a nádvoří (km2)]]</f>
        <v>14131.485317474795</v>
      </c>
      <c r="F109" s="5">
        <f>Tabulka2[[#This Row],[Počet obyvatel na 1 km2 zastavěné plochy]]*100</f>
        <v>1413148.5317474795</v>
      </c>
      <c r="G109" s="14">
        <v>5</v>
      </c>
    </row>
    <row r="110" spans="1:7" x14ac:dyDescent="0.25">
      <c r="A110" s="1" t="s">
        <v>105</v>
      </c>
      <c r="B110" s="8">
        <v>60342</v>
      </c>
      <c r="C110" s="7">
        <v>867.60469999999998</v>
      </c>
      <c r="D110" s="7">
        <f>Tabulka2[[#This Row],[Zastavěné plochy a nádvoří (ha)]]/100</f>
        <v>8.6760470000000005</v>
      </c>
      <c r="E110" s="5">
        <f>Tabulka2[[#This Row],[Počet obyvatel]]/Tabulka2[[#This Row],[Zastavěné plochy a nádvoří (km2)]]</f>
        <v>6955.0107324222654</v>
      </c>
      <c r="F110" s="5">
        <f>Tabulka2[[#This Row],[Počet obyvatel na 1 km2 zastavěné plochy]]*100</f>
        <v>695501.0732422265</v>
      </c>
      <c r="G110" s="14">
        <v>2</v>
      </c>
    </row>
    <row r="111" spans="1:7" x14ac:dyDescent="0.25">
      <c r="A111" s="1" t="s">
        <v>106</v>
      </c>
      <c r="B111" s="8">
        <v>13418</v>
      </c>
      <c r="C111" s="7">
        <v>296.02109999999993</v>
      </c>
      <c r="D111" s="7">
        <f>Tabulka2[[#This Row],[Zastavěné plochy a nádvoří (ha)]]/100</f>
        <v>2.9602109999999993</v>
      </c>
      <c r="E111" s="5">
        <f>Tabulka2[[#This Row],[Počet obyvatel]]/Tabulka2[[#This Row],[Zastavěné plochy a nádvoří (km2)]]</f>
        <v>4532.7849940426559</v>
      </c>
      <c r="F111" s="5">
        <f>Tabulka2[[#This Row],[Počet obyvatel na 1 km2 zastavěné plochy]]*100</f>
        <v>453278.4994042656</v>
      </c>
      <c r="G111" s="14">
        <v>1</v>
      </c>
    </row>
    <row r="112" spans="1:7" x14ac:dyDescent="0.25">
      <c r="A112" s="1" t="s">
        <v>107</v>
      </c>
      <c r="B112" s="8">
        <v>11603</v>
      </c>
      <c r="C112" s="7">
        <v>378.16120000000012</v>
      </c>
      <c r="D112" s="7">
        <f>Tabulka2[[#This Row],[Zastavěné plochy a nádvoří (ha)]]/100</f>
        <v>3.7816120000000013</v>
      </c>
      <c r="E112" s="5">
        <f>Tabulka2[[#This Row],[Počet obyvatel]]/Tabulka2[[#This Row],[Zastavěné plochy a nádvoří (km2)]]</f>
        <v>3068.2682411627625</v>
      </c>
      <c r="F112" s="5">
        <f>Tabulka2[[#This Row],[Počet obyvatel na 1 km2 zastavěné plochy]]*100</f>
        <v>306826.82411627623</v>
      </c>
      <c r="G112" s="14">
        <v>1</v>
      </c>
    </row>
    <row r="113" spans="1:7" x14ac:dyDescent="0.25">
      <c r="A113" s="1" t="s">
        <v>108</v>
      </c>
      <c r="B113" s="8">
        <v>32265</v>
      </c>
      <c r="C113" s="7">
        <v>379.29600000000011</v>
      </c>
      <c r="D113" s="7">
        <f>Tabulka2[[#This Row],[Zastavěné plochy a nádvoří (ha)]]/100</f>
        <v>3.7929600000000012</v>
      </c>
      <c r="E113" s="5">
        <f>Tabulka2[[#This Row],[Počet obyvatel]]/Tabulka2[[#This Row],[Zastavěné plochy a nádvoří (km2)]]</f>
        <v>8506.548974943049</v>
      </c>
      <c r="F113" s="5">
        <f>Tabulka2[[#This Row],[Počet obyvatel na 1 km2 zastavěné plochy]]*100</f>
        <v>850654.89749430493</v>
      </c>
      <c r="G113" s="14">
        <v>3</v>
      </c>
    </row>
    <row r="114" spans="1:7" x14ac:dyDescent="0.25">
      <c r="A114" s="1" t="s">
        <v>109</v>
      </c>
      <c r="B114" s="8">
        <v>13287</v>
      </c>
      <c r="C114" s="7">
        <v>203.73580000000001</v>
      </c>
      <c r="D114" s="7">
        <f>Tabulka2[[#This Row],[Zastavěné plochy a nádvoří (ha)]]/100</f>
        <v>2.0373580000000002</v>
      </c>
      <c r="E114" s="5">
        <f>Tabulka2[[#This Row],[Počet obyvatel]]/Tabulka2[[#This Row],[Zastavěné plochy a nádvoří (km2)]]</f>
        <v>6521.6815110550033</v>
      </c>
      <c r="F114" s="5">
        <f>Tabulka2[[#This Row],[Počet obyvatel na 1 km2 zastavěné plochy]]*100</f>
        <v>652168.15110550029</v>
      </c>
      <c r="G114" s="14">
        <v>2</v>
      </c>
    </row>
    <row r="115" spans="1:7" x14ac:dyDescent="0.25">
      <c r="A115" s="1" t="s">
        <v>110</v>
      </c>
      <c r="B115" s="8">
        <v>19366</v>
      </c>
      <c r="C115" s="7">
        <v>314.26310000000007</v>
      </c>
      <c r="D115" s="7">
        <f>Tabulka2[[#This Row],[Zastavěné plochy a nádvoří (ha)]]/100</f>
        <v>3.1426310000000006</v>
      </c>
      <c r="E115" s="5">
        <f>Tabulka2[[#This Row],[Počet obyvatel]]/Tabulka2[[#This Row],[Zastavěné plochy a nádvoří (km2)]]</f>
        <v>6162.3525001821708</v>
      </c>
      <c r="F115" s="5">
        <f>Tabulka2[[#This Row],[Počet obyvatel na 1 km2 zastavěné plochy]]*100</f>
        <v>616235.25001821714</v>
      </c>
      <c r="G115" s="14">
        <v>2</v>
      </c>
    </row>
    <row r="116" spans="1:7" x14ac:dyDescent="0.25">
      <c r="A116" s="1" t="s">
        <v>111</v>
      </c>
      <c r="B116" s="8">
        <v>14116</v>
      </c>
      <c r="C116" s="7">
        <v>266.15320000000003</v>
      </c>
      <c r="D116" s="7">
        <f>Tabulka2[[#This Row],[Zastavěné plochy a nádvoří (ha)]]/100</f>
        <v>2.6615320000000002</v>
      </c>
      <c r="E116" s="5">
        <f>Tabulka2[[#This Row],[Počet obyvatel]]/Tabulka2[[#This Row],[Zastavěné plochy a nádvoří (km2)]]</f>
        <v>5303.7122980298564</v>
      </c>
      <c r="F116" s="5">
        <f>Tabulka2[[#This Row],[Počet obyvatel na 1 km2 zastavěné plochy]]*100</f>
        <v>530371.22980298568</v>
      </c>
      <c r="G116" s="14">
        <v>1</v>
      </c>
    </row>
    <row r="117" spans="1:7" x14ac:dyDescent="0.25">
      <c r="A117" s="1" t="s">
        <v>112</v>
      </c>
      <c r="B117" s="8">
        <v>26294</v>
      </c>
      <c r="C117" s="7">
        <v>315.65170000000006</v>
      </c>
      <c r="D117" s="7">
        <f>Tabulka2[[#This Row],[Zastavěné plochy a nádvoří (ha)]]/100</f>
        <v>3.1565170000000005</v>
      </c>
      <c r="E117" s="5">
        <f>Tabulka2[[#This Row],[Počet obyvatel]]/Tabulka2[[#This Row],[Zastavěné plochy a nádvoří (km2)]]</f>
        <v>8330.0676029940587</v>
      </c>
      <c r="F117" s="5">
        <f>Tabulka2[[#This Row],[Počet obyvatel na 1 km2 zastavěné plochy]]*100</f>
        <v>833006.7602994059</v>
      </c>
      <c r="G117" s="14">
        <v>3</v>
      </c>
    </row>
    <row r="118" spans="1:7" x14ac:dyDescent="0.25">
      <c r="A118" s="1" t="s">
        <v>113</v>
      </c>
      <c r="B118" s="8">
        <v>17417</v>
      </c>
      <c r="C118" s="7">
        <v>458.73329999999993</v>
      </c>
      <c r="D118" s="7">
        <f>Tabulka2[[#This Row],[Zastavěné plochy a nádvoří (ha)]]/100</f>
        <v>4.5873329999999992</v>
      </c>
      <c r="E118" s="5">
        <f>Tabulka2[[#This Row],[Počet obyvatel]]/Tabulka2[[#This Row],[Zastavěné plochy a nádvoří (km2)]]</f>
        <v>3796.759467865098</v>
      </c>
      <c r="F118" s="5">
        <f>Tabulka2[[#This Row],[Počet obyvatel na 1 km2 zastavěné plochy]]*100</f>
        <v>379675.94678650983</v>
      </c>
      <c r="G118" s="14">
        <v>1</v>
      </c>
    </row>
    <row r="119" spans="1:7" x14ac:dyDescent="0.25">
      <c r="A119" s="1" t="s">
        <v>114</v>
      </c>
      <c r="B119" s="8">
        <v>48743</v>
      </c>
      <c r="C119" s="7">
        <v>581.53450000000009</v>
      </c>
      <c r="D119" s="7">
        <f>Tabulka2[[#This Row],[Zastavěné plochy a nádvoří (ha)]]/100</f>
        <v>5.8153450000000007</v>
      </c>
      <c r="E119" s="5">
        <f>Tabulka2[[#This Row],[Počet obyvatel]]/Tabulka2[[#This Row],[Zastavěné plochy a nádvoří (km2)]]</f>
        <v>8381.7899024047583</v>
      </c>
      <c r="F119" s="5">
        <f>Tabulka2[[#This Row],[Počet obyvatel na 1 km2 zastavěné plochy]]*100</f>
        <v>838178.99024047586</v>
      </c>
      <c r="G119" s="14">
        <v>3</v>
      </c>
    </row>
    <row r="120" spans="1:7" x14ac:dyDescent="0.25">
      <c r="A120" s="1" t="s">
        <v>115</v>
      </c>
      <c r="B120" s="8">
        <v>40495</v>
      </c>
      <c r="C120" s="7">
        <v>880.1547999999998</v>
      </c>
      <c r="D120" s="7">
        <f>Tabulka2[[#This Row],[Zastavěné plochy a nádvoří (ha)]]/100</f>
        <v>8.8015479999999986</v>
      </c>
      <c r="E120" s="5">
        <f>Tabulka2[[#This Row],[Počet obyvatel]]/Tabulka2[[#This Row],[Zastavěné plochy a nádvoří (km2)]]</f>
        <v>4600.8952061614627</v>
      </c>
      <c r="F120" s="5">
        <f>Tabulka2[[#This Row],[Počet obyvatel na 1 km2 zastavěné plochy]]*100</f>
        <v>460089.52061614627</v>
      </c>
      <c r="G120" s="14">
        <v>1</v>
      </c>
    </row>
    <row r="121" spans="1:7" x14ac:dyDescent="0.25">
      <c r="A121" s="1" t="s">
        <v>116</v>
      </c>
      <c r="B121" s="8">
        <v>58181</v>
      </c>
      <c r="C121" s="7">
        <v>903.28340000000014</v>
      </c>
      <c r="D121" s="7">
        <f>Tabulka2[[#This Row],[Zastavěné plochy a nádvoří (ha)]]/100</f>
        <v>9.0328340000000011</v>
      </c>
      <c r="E121" s="5">
        <f>Tabulka2[[#This Row],[Počet obyvatel]]/Tabulka2[[#This Row],[Zastavěné plochy a nádvoří (km2)]]</f>
        <v>6441.0571477345866</v>
      </c>
      <c r="F121" s="5">
        <f>Tabulka2[[#This Row],[Počet obyvatel na 1 km2 zastavěné plochy]]*100</f>
        <v>644105.71477345866</v>
      </c>
      <c r="G121" s="14">
        <v>2</v>
      </c>
    </row>
    <row r="122" spans="1:7" x14ac:dyDescent="0.25">
      <c r="A122" s="1" t="s">
        <v>117</v>
      </c>
      <c r="B122" s="8">
        <v>16933</v>
      </c>
      <c r="C122" s="7">
        <v>270.94139999999999</v>
      </c>
      <c r="D122" s="7">
        <f>Tabulka2[[#This Row],[Zastavěné plochy a nádvoří (ha)]]/100</f>
        <v>2.7094139999999998</v>
      </c>
      <c r="E122" s="5">
        <f>Tabulka2[[#This Row],[Počet obyvatel]]/Tabulka2[[#This Row],[Zastavěné plochy a nádvoří (km2)]]</f>
        <v>6249.6908925693897</v>
      </c>
      <c r="F122" s="5">
        <f>Tabulka2[[#This Row],[Počet obyvatel na 1 km2 zastavěné plochy]]*100</f>
        <v>624969.08925693901</v>
      </c>
      <c r="G122" s="14">
        <v>2</v>
      </c>
    </row>
    <row r="123" spans="1:7" x14ac:dyDescent="0.25">
      <c r="A123" s="1" t="s">
        <v>118</v>
      </c>
      <c r="B123" s="8">
        <v>165404</v>
      </c>
      <c r="C123" s="7">
        <v>1707.8680000000002</v>
      </c>
      <c r="D123" s="7">
        <f>Tabulka2[[#This Row],[Zastavěné plochy a nádvoří (ha)]]/100</f>
        <v>17.078680000000002</v>
      </c>
      <c r="E123" s="5">
        <f>Tabulka2[[#This Row],[Počet obyvatel]]/Tabulka2[[#This Row],[Zastavěné plochy a nádvoří (km2)]]</f>
        <v>9684.8234172664379</v>
      </c>
      <c r="F123" s="5">
        <f>Tabulka2[[#This Row],[Počet obyvatel na 1 km2 zastavěné plochy]]*100</f>
        <v>968482.34172664373</v>
      </c>
      <c r="G123" s="14">
        <v>3</v>
      </c>
    </row>
    <row r="124" spans="1:7" x14ac:dyDescent="0.25">
      <c r="A124" s="1" t="s">
        <v>119</v>
      </c>
      <c r="B124" s="8">
        <v>100582</v>
      </c>
      <c r="C124" s="7">
        <v>1222.6019000000001</v>
      </c>
      <c r="D124" s="7">
        <f>Tabulka2[[#This Row],[Zastavěné plochy a nádvoří (ha)]]/100</f>
        <v>12.226019000000001</v>
      </c>
      <c r="E124" s="5">
        <f>Tabulka2[[#This Row],[Počet obyvatel]]/Tabulka2[[#This Row],[Zastavěné plochy a nádvoří (km2)]]</f>
        <v>8226.8807205354406</v>
      </c>
      <c r="F124" s="5">
        <f>Tabulka2[[#This Row],[Počet obyvatel na 1 km2 zastavěné plochy]]*100</f>
        <v>822688.07205354411</v>
      </c>
      <c r="G124" s="14">
        <v>3</v>
      </c>
    </row>
    <row r="125" spans="1:7" x14ac:dyDescent="0.25">
      <c r="A125" s="1" t="s">
        <v>120</v>
      </c>
      <c r="B125" s="8">
        <v>36827</v>
      </c>
      <c r="C125" s="7">
        <v>255.66590000000002</v>
      </c>
      <c r="D125" s="7">
        <f>Tabulka2[[#This Row],[Zastavěné plochy a nádvoří (ha)]]/100</f>
        <v>2.5566590000000002</v>
      </c>
      <c r="E125" s="5">
        <f>Tabulka2[[#This Row],[Počet obyvatel]]/Tabulka2[[#This Row],[Zastavěné plochy a nádvoří (km2)]]</f>
        <v>14404.345671440735</v>
      </c>
      <c r="F125" s="5">
        <f>Tabulka2[[#This Row],[Počet obyvatel na 1 km2 zastavěné plochy]]*100</f>
        <v>1440434.5671440735</v>
      </c>
      <c r="G125" s="14">
        <v>5</v>
      </c>
    </row>
    <row r="126" spans="1:7" x14ac:dyDescent="0.25">
      <c r="A126" s="1" t="s">
        <v>121</v>
      </c>
      <c r="B126" s="8">
        <v>317322</v>
      </c>
      <c r="C126" s="7">
        <v>2233.1507999999999</v>
      </c>
      <c r="D126" s="7">
        <f>Tabulka2[[#This Row],[Zastavěné plochy a nádvoří (ha)]]/100</f>
        <v>22.331507999999999</v>
      </c>
      <c r="E126" s="5">
        <f>Tabulka2[[#This Row],[Počet obyvatel]]/Tabulka2[[#This Row],[Zastavěné plochy a nádvoří (km2)]]</f>
        <v>14209.609131635894</v>
      </c>
      <c r="F126" s="5">
        <f>Tabulka2[[#This Row],[Počet obyvatel na 1 km2 zastavěné plochy]]*100</f>
        <v>1420960.9131635893</v>
      </c>
      <c r="G126" s="14">
        <v>5</v>
      </c>
    </row>
    <row r="127" spans="1:7" x14ac:dyDescent="0.25">
      <c r="A127" s="1" t="s">
        <v>122</v>
      </c>
      <c r="B127" s="8">
        <v>27373</v>
      </c>
      <c r="C127" s="7">
        <v>282.10500000000002</v>
      </c>
      <c r="D127" s="7">
        <f>Tabulka2[[#This Row],[Zastavěné plochy a nádvoří (ha)]]/100</f>
        <v>2.8210500000000001</v>
      </c>
      <c r="E127" s="5">
        <f>Tabulka2[[#This Row],[Počet obyvatel]]/Tabulka2[[#This Row],[Zastavěné plochy a nádvoří (km2)]]</f>
        <v>9703.1247230641075</v>
      </c>
      <c r="F127" s="5">
        <f>Tabulka2[[#This Row],[Počet obyvatel na 1 km2 zastavěné plochy]]*100</f>
        <v>970312.47230641078</v>
      </c>
      <c r="G127" s="14">
        <v>3</v>
      </c>
    </row>
    <row r="128" spans="1:7" x14ac:dyDescent="0.25">
      <c r="A128" s="1" t="s">
        <v>123</v>
      </c>
      <c r="B128" s="8">
        <v>33972</v>
      </c>
      <c r="C128" s="7">
        <v>396.60100000000006</v>
      </c>
      <c r="D128" s="7">
        <f>Tabulka2[[#This Row],[Zastavěné plochy a nádvoří (ha)]]/100</f>
        <v>3.9660100000000007</v>
      </c>
      <c r="E128" s="5">
        <f>Tabulka2[[#This Row],[Počet obyvatel]]/Tabulka2[[#This Row],[Zastavěné plochy a nádvoří (km2)]]</f>
        <v>8565.7877816747805</v>
      </c>
      <c r="F128" s="5">
        <f>Tabulka2[[#This Row],[Počet obyvatel na 1 km2 zastavěné plochy]]*100</f>
        <v>856578.77816747804</v>
      </c>
      <c r="G128" s="14">
        <v>3</v>
      </c>
    </row>
    <row r="129" spans="1:7" x14ac:dyDescent="0.25">
      <c r="A129" s="1" t="s">
        <v>124</v>
      </c>
      <c r="B129" s="8">
        <v>9309</v>
      </c>
      <c r="C129" s="7">
        <v>267.67829999999992</v>
      </c>
      <c r="D129" s="7">
        <f>Tabulka2[[#This Row],[Zastavěné plochy a nádvoří (ha)]]/100</f>
        <v>2.676782999999999</v>
      </c>
      <c r="E129" s="5">
        <f>Tabulka2[[#This Row],[Počet obyvatel]]/Tabulka2[[#This Row],[Zastavěné plochy a nádvoří (km2)]]</f>
        <v>3477.681978703542</v>
      </c>
      <c r="F129" s="5">
        <f>Tabulka2[[#This Row],[Počet obyvatel na 1 km2 zastavěné plochy]]*100</f>
        <v>347768.19787035417</v>
      </c>
      <c r="G129" s="14">
        <v>1</v>
      </c>
    </row>
    <row r="130" spans="1:7" x14ac:dyDescent="0.25">
      <c r="A130" s="1" t="s">
        <v>125</v>
      </c>
      <c r="B130" s="8">
        <v>132103</v>
      </c>
      <c r="C130" s="7">
        <v>1418.0472999999995</v>
      </c>
      <c r="D130" s="7">
        <f>Tabulka2[[#This Row],[Zastavěné plochy a nádvoří (ha)]]/100</f>
        <v>14.180472999999996</v>
      </c>
      <c r="E130" s="5">
        <f>Tabulka2[[#This Row],[Počet obyvatel]]/Tabulka2[[#This Row],[Zastavěné plochy a nádvoří (km2)]]</f>
        <v>9315.8387593982261</v>
      </c>
      <c r="F130" s="5">
        <f>Tabulka2[[#This Row],[Počet obyvatel na 1 km2 zastavěné plochy]]*100</f>
        <v>931583.87593982264</v>
      </c>
      <c r="G130" s="14">
        <v>3</v>
      </c>
    </row>
    <row r="131" spans="1:7" x14ac:dyDescent="0.25">
      <c r="A131" s="1" t="s">
        <v>126</v>
      </c>
      <c r="B131" s="8">
        <v>45071</v>
      </c>
      <c r="C131" s="7">
        <v>944.5911000000001</v>
      </c>
      <c r="D131" s="7">
        <f>Tabulka2[[#This Row],[Zastavěné plochy a nádvoří (ha)]]/100</f>
        <v>9.4459110000000006</v>
      </c>
      <c r="E131" s="5">
        <f>Tabulka2[[#This Row],[Počet obyvatel]]/Tabulka2[[#This Row],[Zastavěné plochy a nádvoří (km2)]]</f>
        <v>4771.4826023662508</v>
      </c>
      <c r="F131" s="5">
        <f>Tabulka2[[#This Row],[Počet obyvatel na 1 km2 zastavěné plochy]]*100</f>
        <v>477148.26023662509</v>
      </c>
      <c r="G131" s="14">
        <v>1</v>
      </c>
    </row>
    <row r="132" spans="1:7" x14ac:dyDescent="0.25">
      <c r="A132" s="1" t="s">
        <v>127</v>
      </c>
      <c r="B132" s="8">
        <v>53413</v>
      </c>
      <c r="C132" s="7">
        <v>1049.8769</v>
      </c>
      <c r="D132" s="7">
        <f>Tabulka2[[#This Row],[Zastavěné plochy a nádvoří (ha)]]/100</f>
        <v>10.498768999999999</v>
      </c>
      <c r="E132" s="5">
        <f>Tabulka2[[#This Row],[Počet obyvatel]]/Tabulka2[[#This Row],[Zastavěné plochy a nádvoří (km2)]]</f>
        <v>5087.548835487285</v>
      </c>
      <c r="F132" s="5">
        <f>Tabulka2[[#This Row],[Počet obyvatel na 1 km2 zastavěné plochy]]*100</f>
        <v>508754.88354872848</v>
      </c>
      <c r="G132" s="14">
        <v>1</v>
      </c>
    </row>
    <row r="133" spans="1:7" x14ac:dyDescent="0.25">
      <c r="A133" s="1" t="s">
        <v>128</v>
      </c>
      <c r="B133" s="8">
        <v>194840</v>
      </c>
      <c r="C133" s="7">
        <v>1321.1936000000001</v>
      </c>
      <c r="D133" s="7">
        <f>Tabulka2[[#This Row],[Zastavěné plochy a nádvoří (ha)]]/100</f>
        <v>13.211936000000001</v>
      </c>
      <c r="E133" s="5">
        <f>Tabulka2[[#This Row],[Počet obyvatel]]/Tabulka2[[#This Row],[Zastavěné plochy a nádvoří (km2)]]</f>
        <v>14747.270952568948</v>
      </c>
      <c r="F133" s="5">
        <f>Tabulka2[[#This Row],[Počet obyvatel na 1 km2 zastavěné plochy]]*100</f>
        <v>1474727.0952568948</v>
      </c>
      <c r="G133" s="14">
        <v>6</v>
      </c>
    </row>
    <row r="134" spans="1:7" x14ac:dyDescent="0.25">
      <c r="A134" s="1" t="s">
        <v>129</v>
      </c>
      <c r="B134" s="8">
        <v>15649</v>
      </c>
      <c r="C134" s="7">
        <v>445.923</v>
      </c>
      <c r="D134" s="7">
        <f>Tabulka2[[#This Row],[Zastavěné plochy a nádvoří (ha)]]/100</f>
        <v>4.4592299999999998</v>
      </c>
      <c r="E134" s="5">
        <f>Tabulka2[[#This Row],[Počet obyvatel]]/Tabulka2[[#This Row],[Zastavěné plochy a nádvoří (km2)]]</f>
        <v>3509.350268992629</v>
      </c>
      <c r="F134" s="5">
        <f>Tabulka2[[#This Row],[Počet obyvatel na 1 km2 zastavěné plochy]]*100</f>
        <v>350935.02689926291</v>
      </c>
      <c r="G134" s="14">
        <v>1</v>
      </c>
    </row>
    <row r="135" spans="1:7" x14ac:dyDescent="0.25">
      <c r="A135" s="1" t="s">
        <v>130</v>
      </c>
      <c r="B135" s="8">
        <v>31575</v>
      </c>
      <c r="C135" s="7">
        <v>714.62180000000001</v>
      </c>
      <c r="D135" s="7">
        <f>Tabulka2[[#This Row],[Zastavěné plochy a nádvoří (ha)]]/100</f>
        <v>7.1462180000000002</v>
      </c>
      <c r="E135" s="5">
        <f>Tabulka2[[#This Row],[Počet obyvatel]]/Tabulka2[[#This Row],[Zastavěné plochy a nádvoří (km2)]]</f>
        <v>4418.4210445301278</v>
      </c>
      <c r="F135" s="5">
        <f>Tabulka2[[#This Row],[Počet obyvatel na 1 km2 zastavěné plochy]]*100</f>
        <v>441842.10445301275</v>
      </c>
      <c r="G135" s="14">
        <v>1</v>
      </c>
    </row>
    <row r="136" spans="1:7" x14ac:dyDescent="0.25">
      <c r="A136" s="1" t="s">
        <v>131</v>
      </c>
      <c r="B136" s="8">
        <v>14895</v>
      </c>
      <c r="C136" s="7">
        <v>318.70410000000004</v>
      </c>
      <c r="D136" s="7">
        <f>Tabulka2[[#This Row],[Zastavěné plochy a nádvoří (ha)]]/100</f>
        <v>3.1870410000000002</v>
      </c>
      <c r="E136" s="5">
        <f>Tabulka2[[#This Row],[Počet obyvatel]]/Tabulka2[[#This Row],[Zastavěné plochy a nádvoří (km2)]]</f>
        <v>4673.6141769120632</v>
      </c>
      <c r="F136" s="5">
        <f>Tabulka2[[#This Row],[Počet obyvatel na 1 km2 zastavěné plochy]]*100</f>
        <v>467361.41769120633</v>
      </c>
      <c r="G136" s="14">
        <v>1</v>
      </c>
    </row>
    <row r="137" spans="1:7" x14ac:dyDescent="0.25">
      <c r="A137" s="1" t="s">
        <v>132</v>
      </c>
      <c r="B137" s="8">
        <v>19615</v>
      </c>
      <c r="C137" s="7">
        <v>304.15559999999999</v>
      </c>
      <c r="D137" s="7">
        <f>Tabulka2[[#This Row],[Zastavěné plochy a nádvoří (ha)]]/100</f>
        <v>3.0415559999999999</v>
      </c>
      <c r="E137" s="5">
        <f>Tabulka2[[#This Row],[Počet obyvatel]]/Tabulka2[[#This Row],[Zastavěné plochy a nádvoří (km2)]]</f>
        <v>6449.0017609407814</v>
      </c>
      <c r="F137" s="5">
        <f>Tabulka2[[#This Row],[Počet obyvatel na 1 km2 zastavěné plochy]]*100</f>
        <v>644900.17609407811</v>
      </c>
      <c r="G137" s="14">
        <v>2</v>
      </c>
    </row>
    <row r="138" spans="1:7" x14ac:dyDescent="0.25">
      <c r="A138" s="1" t="s">
        <v>133</v>
      </c>
      <c r="B138" s="8">
        <v>33307</v>
      </c>
      <c r="C138" s="7">
        <v>541.47760000000005</v>
      </c>
      <c r="D138" s="7">
        <f>Tabulka2[[#This Row],[Zastavěné plochy a nádvoří (ha)]]/100</f>
        <v>5.4147760000000007</v>
      </c>
      <c r="E138" s="5">
        <f>Tabulka2[[#This Row],[Počet obyvatel]]/Tabulka2[[#This Row],[Zastavěné plochy a nádvoří (km2)]]</f>
        <v>6151.1316442268335</v>
      </c>
      <c r="F138" s="5">
        <f>Tabulka2[[#This Row],[Počet obyvatel na 1 km2 zastavěné plochy]]*100</f>
        <v>615113.1644226833</v>
      </c>
      <c r="G138" s="14">
        <v>2</v>
      </c>
    </row>
    <row r="139" spans="1:7" x14ac:dyDescent="0.25">
      <c r="A139" s="1" t="s">
        <v>134</v>
      </c>
      <c r="B139" s="8">
        <v>97858</v>
      </c>
      <c r="C139" s="7">
        <v>1315.0072999999995</v>
      </c>
      <c r="D139" s="7">
        <f>Tabulka2[[#This Row],[Zastavěné plochy a nádvoří (ha)]]/100</f>
        <v>13.150072999999995</v>
      </c>
      <c r="E139" s="5">
        <f>Tabulka2[[#This Row],[Počet obyvatel]]/Tabulka2[[#This Row],[Zastavěné plochy a nádvoří (km2)]]</f>
        <v>7441.631692843077</v>
      </c>
      <c r="F139" s="5">
        <f>Tabulka2[[#This Row],[Počet obyvatel na 1 km2 zastavěné plochy]]*100</f>
        <v>744163.16928430775</v>
      </c>
      <c r="G139" s="14">
        <v>2</v>
      </c>
    </row>
    <row r="140" spans="1:7" x14ac:dyDescent="0.25">
      <c r="A140" s="1" t="s">
        <v>135</v>
      </c>
      <c r="B140" s="8">
        <v>25990</v>
      </c>
      <c r="C140" s="7">
        <v>487.04109999999991</v>
      </c>
      <c r="D140" s="7">
        <f>Tabulka2[[#This Row],[Zastavěné plochy a nádvoří (ha)]]/100</f>
        <v>4.8704109999999989</v>
      </c>
      <c r="E140" s="5">
        <f>Tabulka2[[#This Row],[Počet obyvatel]]/Tabulka2[[#This Row],[Zastavěné plochy a nádvoří (km2)]]</f>
        <v>5336.3052933315084</v>
      </c>
      <c r="F140" s="5">
        <f>Tabulka2[[#This Row],[Počet obyvatel na 1 km2 zastavěné plochy]]*100</f>
        <v>533630.52933315083</v>
      </c>
      <c r="G140" s="14">
        <v>11</v>
      </c>
    </row>
    <row r="141" spans="1:7" x14ac:dyDescent="0.25">
      <c r="A141" s="1" t="s">
        <v>136</v>
      </c>
      <c r="B141" s="8">
        <v>79747</v>
      </c>
      <c r="C141" s="7">
        <v>964.75619999999981</v>
      </c>
      <c r="D141" s="7">
        <f>Tabulka2[[#This Row],[Zastavěné plochy a nádvoří (ha)]]/100</f>
        <v>9.6475619999999989</v>
      </c>
      <c r="E141" s="5">
        <f>Tabulka2[[#This Row],[Počet obyvatel]]/Tabulka2[[#This Row],[Zastavěné plochy a nádvoří (km2)]]</f>
        <v>8266.0261732445997</v>
      </c>
      <c r="F141" s="5">
        <f>Tabulka2[[#This Row],[Počet obyvatel na 1 km2 zastavěné plochy]]*100</f>
        <v>826602.61732445995</v>
      </c>
      <c r="G141" s="14">
        <v>3</v>
      </c>
    </row>
    <row r="142" spans="1:7" x14ac:dyDescent="0.25">
      <c r="A142" s="1" t="s">
        <v>137</v>
      </c>
      <c r="B142" s="8">
        <v>22905</v>
      </c>
      <c r="C142" s="7">
        <v>478.20429999999999</v>
      </c>
      <c r="D142" s="7">
        <f>Tabulka2[[#This Row],[Zastavěné plochy a nádvoří (ha)]]/100</f>
        <v>4.7820429999999998</v>
      </c>
      <c r="E142" s="5">
        <f>Tabulka2[[#This Row],[Počet obyvatel]]/Tabulka2[[#This Row],[Zastavěné plochy a nádvoří (km2)]]</f>
        <v>4789.7938182488115</v>
      </c>
      <c r="F142" s="5">
        <f>Tabulka2[[#This Row],[Počet obyvatel na 1 km2 zastavěné plochy]]*100</f>
        <v>478979.38182488113</v>
      </c>
      <c r="G142" s="14">
        <v>1</v>
      </c>
    </row>
    <row r="143" spans="1:7" x14ac:dyDescent="0.25">
      <c r="A143" s="1" t="s">
        <v>138</v>
      </c>
      <c r="B143" s="8">
        <v>69995</v>
      </c>
      <c r="C143" s="7">
        <v>1057.319</v>
      </c>
      <c r="D143" s="7">
        <f>Tabulka2[[#This Row],[Zastavěné plochy a nádvoří (ha)]]/100</f>
        <v>10.57319</v>
      </c>
      <c r="E143" s="5">
        <f>Tabulka2[[#This Row],[Počet obyvatel]]/Tabulka2[[#This Row],[Zastavěné plochy a nádvoří (km2)]]</f>
        <v>6620.0456059145818</v>
      </c>
      <c r="F143" s="5">
        <f>Tabulka2[[#This Row],[Počet obyvatel na 1 km2 zastavěné plochy]]*100</f>
        <v>662004.56059145823</v>
      </c>
      <c r="G143" s="14">
        <v>2</v>
      </c>
    </row>
    <row r="144" spans="1:7" x14ac:dyDescent="0.25">
      <c r="A144" s="1" t="s">
        <v>139</v>
      </c>
      <c r="B144" s="8">
        <v>55737</v>
      </c>
      <c r="C144" s="7">
        <v>1284.3844000000004</v>
      </c>
      <c r="D144" s="7">
        <f>Tabulka2[[#This Row],[Zastavěné plochy a nádvoří (ha)]]/100</f>
        <v>12.843844000000004</v>
      </c>
      <c r="E144" s="5">
        <f>Tabulka2[[#This Row],[Počet obyvatel]]/Tabulka2[[#This Row],[Zastavěné plochy a nádvoří (km2)]]</f>
        <v>4339.5886776575599</v>
      </c>
      <c r="F144" s="5">
        <f>Tabulka2[[#This Row],[Počet obyvatel na 1 km2 zastavěné plochy]]*100</f>
        <v>433958.86776575597</v>
      </c>
      <c r="G144" s="14">
        <v>1</v>
      </c>
    </row>
    <row r="145" spans="1:7" x14ac:dyDescent="0.25">
      <c r="A145" s="1" t="s">
        <v>140</v>
      </c>
      <c r="B145" s="8">
        <v>49489</v>
      </c>
      <c r="C145" s="7">
        <v>911.49749999999995</v>
      </c>
      <c r="D145" s="7">
        <f>Tabulka2[[#This Row],[Zastavěné plochy a nádvoří (ha)]]/100</f>
        <v>9.1149749999999994</v>
      </c>
      <c r="E145" s="5">
        <f>Tabulka2[[#This Row],[Počet obyvatel]]/Tabulka2[[#This Row],[Zastavěné plochy a nádvoří (km2)]]</f>
        <v>5429.4169759105216</v>
      </c>
      <c r="F145" s="5">
        <f>Tabulka2[[#This Row],[Počet obyvatel na 1 km2 zastavěné plochy]]*100</f>
        <v>542941.69759105216</v>
      </c>
      <c r="G145" s="14">
        <v>2</v>
      </c>
    </row>
    <row r="146" spans="1:7" x14ac:dyDescent="0.25">
      <c r="A146" s="1" t="s">
        <v>141</v>
      </c>
      <c r="B146" s="8">
        <v>26440</v>
      </c>
      <c r="C146" s="7">
        <v>334.05669999999998</v>
      </c>
      <c r="D146" s="7">
        <f>Tabulka2[[#This Row],[Zastavěné plochy a nádvoří (ha)]]/100</f>
        <v>3.3405669999999996</v>
      </c>
      <c r="E146" s="5">
        <f>Tabulka2[[#This Row],[Počet obyvatel]]/Tabulka2[[#This Row],[Zastavěné plochy a nádvoří (km2)]]</f>
        <v>7914.8240403500376</v>
      </c>
      <c r="F146" s="5">
        <f>Tabulka2[[#This Row],[Počet obyvatel na 1 km2 zastavěné plochy]]*100</f>
        <v>791482.40403500374</v>
      </c>
      <c r="G146" s="14">
        <v>3</v>
      </c>
    </row>
    <row r="147" spans="1:7" x14ac:dyDescent="0.25">
      <c r="A147" s="1" t="s">
        <v>142</v>
      </c>
      <c r="B147" s="8">
        <v>32806</v>
      </c>
      <c r="C147" s="7">
        <v>609.68579999999986</v>
      </c>
      <c r="D147" s="7">
        <f>Tabulka2[[#This Row],[Zastavěné plochy a nádvoří (ha)]]/100</f>
        <v>6.0968579999999983</v>
      </c>
      <c r="E147" s="5">
        <f>Tabulka2[[#This Row],[Počet obyvatel]]/Tabulka2[[#This Row],[Zastavěné plochy a nádvoří (km2)]]</f>
        <v>5380.8043421710017</v>
      </c>
      <c r="F147" s="5">
        <f>Tabulka2[[#This Row],[Počet obyvatel na 1 km2 zastavěné plochy]]*100</f>
        <v>538080.43421710015</v>
      </c>
      <c r="G147" s="14">
        <v>1</v>
      </c>
    </row>
    <row r="148" spans="1:7" x14ac:dyDescent="0.25">
      <c r="A148" s="1" t="s">
        <v>143</v>
      </c>
      <c r="B148" s="8">
        <v>35043</v>
      </c>
      <c r="C148" s="7">
        <v>320.43670000000003</v>
      </c>
      <c r="D148" s="7">
        <f>Tabulka2[[#This Row],[Zastavěné plochy a nádvoří (ha)]]/100</f>
        <v>3.2043670000000004</v>
      </c>
      <c r="E148" s="5">
        <f>Tabulka2[[#This Row],[Počet obyvatel]]/Tabulka2[[#This Row],[Zastavěné plochy a nádvoří (km2)]]</f>
        <v>10936.013259405054</v>
      </c>
      <c r="F148" s="5">
        <f>Tabulka2[[#This Row],[Počet obyvatel na 1 km2 zastavěné plochy]]*100</f>
        <v>1093601.3259405054</v>
      </c>
      <c r="G148" s="14">
        <v>4</v>
      </c>
    </row>
    <row r="149" spans="1:7" x14ac:dyDescent="0.25">
      <c r="A149" s="1" t="s">
        <v>144</v>
      </c>
      <c r="B149" s="8">
        <v>32529</v>
      </c>
      <c r="C149" s="7">
        <v>437.07750000000004</v>
      </c>
      <c r="D149" s="7">
        <f>Tabulka2[[#This Row],[Zastavěné plochy a nádvoří (ha)]]/100</f>
        <v>4.3707750000000001</v>
      </c>
      <c r="E149" s="5">
        <f>Tabulka2[[#This Row],[Počet obyvatel]]/Tabulka2[[#This Row],[Zastavěné plochy a nádvoří (km2)]]</f>
        <v>7442.3872196578404</v>
      </c>
      <c r="F149" s="5">
        <f>Tabulka2[[#This Row],[Počet obyvatel na 1 km2 zastavěné plochy]]*100</f>
        <v>744238.72196578409</v>
      </c>
      <c r="G149" s="14">
        <v>2</v>
      </c>
    </row>
    <row r="150" spans="1:7" x14ac:dyDescent="0.25">
      <c r="A150" s="1" t="s">
        <v>145</v>
      </c>
      <c r="B150" s="8">
        <v>34173</v>
      </c>
      <c r="C150" s="7">
        <v>714.12599999999986</v>
      </c>
      <c r="D150" s="7">
        <f>Tabulka2[[#This Row],[Zastavěné plochy a nádvoří (ha)]]/100</f>
        <v>7.1412599999999991</v>
      </c>
      <c r="E150" s="5">
        <f>Tabulka2[[#This Row],[Počet obyvatel]]/Tabulka2[[#This Row],[Zastavěné plochy a nádvoří (km2)]]</f>
        <v>4785.2899908419531</v>
      </c>
      <c r="F150" s="5">
        <f>Tabulka2[[#This Row],[Počet obyvatel na 1 km2 zastavěné plochy]]*100</f>
        <v>478528.9990841953</v>
      </c>
      <c r="G150" s="14">
        <v>1</v>
      </c>
    </row>
    <row r="151" spans="1:7" x14ac:dyDescent="0.25">
      <c r="A151" s="1" t="s">
        <v>146</v>
      </c>
      <c r="B151" s="8">
        <v>15101</v>
      </c>
      <c r="C151" s="7">
        <v>258.80350000000004</v>
      </c>
      <c r="D151" s="7">
        <f>Tabulka2[[#This Row],[Zastavěné plochy a nádvoří (ha)]]/100</f>
        <v>2.5880350000000005</v>
      </c>
      <c r="E151" s="5">
        <f>Tabulka2[[#This Row],[Počet obyvatel]]/Tabulka2[[#This Row],[Zastavěné plochy a nádvoří (km2)]]</f>
        <v>5834.9288166504693</v>
      </c>
      <c r="F151" s="5">
        <f>Tabulka2[[#This Row],[Počet obyvatel na 1 km2 zastavěné plochy]]*100</f>
        <v>583492.88166504691</v>
      </c>
      <c r="G151" s="14">
        <v>2</v>
      </c>
    </row>
    <row r="152" spans="1:7" x14ac:dyDescent="0.25">
      <c r="A152" s="1" t="s">
        <v>147</v>
      </c>
      <c r="B152" s="8">
        <v>73485</v>
      </c>
      <c r="C152" s="7">
        <v>1017.3880999999998</v>
      </c>
      <c r="D152" s="7">
        <f>Tabulka2[[#This Row],[Zastavěné plochy a nádvoří (ha)]]/100</f>
        <v>10.173880999999998</v>
      </c>
      <c r="E152" s="5">
        <f>Tabulka2[[#This Row],[Počet obyvatel]]/Tabulka2[[#This Row],[Zastavěné plochy a nádvoří (km2)]]</f>
        <v>7222.9073644561022</v>
      </c>
      <c r="F152" s="5">
        <f>Tabulka2[[#This Row],[Počet obyvatel na 1 km2 zastavěné plochy]]*100</f>
        <v>722290.73644561018</v>
      </c>
      <c r="G152" s="14">
        <v>2</v>
      </c>
    </row>
    <row r="153" spans="1:7" x14ac:dyDescent="0.25">
      <c r="A153" s="1" t="s">
        <v>148</v>
      </c>
      <c r="B153" s="8">
        <v>21978</v>
      </c>
      <c r="C153" s="7">
        <v>561.84889999999996</v>
      </c>
      <c r="D153" s="7">
        <f>Tabulka2[[#This Row],[Zastavěné plochy a nádvoří (ha)]]/100</f>
        <v>5.6184889999999994</v>
      </c>
      <c r="E153" s="5">
        <f>Tabulka2[[#This Row],[Počet obyvatel]]/Tabulka2[[#This Row],[Zastavěné plochy a nádvoří (km2)]]</f>
        <v>3911.7278684713992</v>
      </c>
      <c r="F153" s="5">
        <f>Tabulka2[[#This Row],[Počet obyvatel na 1 km2 zastavěné plochy]]*100</f>
        <v>391172.78684713994</v>
      </c>
      <c r="G153" s="14">
        <v>1</v>
      </c>
    </row>
    <row r="154" spans="1:7" x14ac:dyDescent="0.25">
      <c r="A154" s="1" t="s">
        <v>149</v>
      </c>
      <c r="B154" s="8">
        <v>25570</v>
      </c>
      <c r="C154" s="7">
        <v>351.0856</v>
      </c>
      <c r="D154" s="7">
        <f>Tabulka2[[#This Row],[Zastavěné plochy a nádvoří (ha)]]/100</f>
        <v>3.510856</v>
      </c>
      <c r="E154" s="5">
        <f>Tabulka2[[#This Row],[Počet obyvatel]]/Tabulka2[[#This Row],[Zastavěné plochy a nádvoří (km2)]]</f>
        <v>7283.124115600298</v>
      </c>
      <c r="F154" s="5">
        <f>Tabulka2[[#This Row],[Počet obyvatel na 1 km2 zastavěné plochy]]*100</f>
        <v>728312.41156002984</v>
      </c>
      <c r="G154" s="14">
        <v>2</v>
      </c>
    </row>
    <row r="155" spans="1:7" x14ac:dyDescent="0.25">
      <c r="A155" s="1" t="s">
        <v>150</v>
      </c>
      <c r="B155" s="8">
        <v>40780</v>
      </c>
      <c r="C155" s="7">
        <v>729.79760000000022</v>
      </c>
      <c r="D155" s="7">
        <f>Tabulka2[[#This Row],[Zastavěné plochy a nádvoří (ha)]]/100</f>
        <v>7.297976000000002</v>
      </c>
      <c r="E155" s="5">
        <f>Tabulka2[[#This Row],[Počet obyvatel]]/Tabulka2[[#This Row],[Zastavěné plochy a nádvoří (km2)]]</f>
        <v>5587.8506588676082</v>
      </c>
      <c r="F155" s="5">
        <f>Tabulka2[[#This Row],[Počet obyvatel na 1 km2 zastavěné plochy]]*100</f>
        <v>558785.06588676083</v>
      </c>
      <c r="G155" s="14">
        <v>2</v>
      </c>
    </row>
    <row r="156" spans="1:7" x14ac:dyDescent="0.25">
      <c r="A156" s="1" t="s">
        <v>151</v>
      </c>
      <c r="B156" s="8">
        <v>24274</v>
      </c>
      <c r="C156" s="7">
        <v>342.65249999999997</v>
      </c>
      <c r="D156" s="7">
        <f>Tabulka2[[#This Row],[Zastavěné plochy a nádvoří (ha)]]/100</f>
        <v>3.4265249999999998</v>
      </c>
      <c r="E156" s="5">
        <f>Tabulka2[[#This Row],[Počet obyvatel]]/Tabulka2[[#This Row],[Zastavěné plochy a nádvoří (km2)]]</f>
        <v>7084.1450157229265</v>
      </c>
      <c r="F156" s="5">
        <f>Tabulka2[[#This Row],[Počet obyvatel na 1 km2 zastavěné plochy]]*100</f>
        <v>708414.50157229265</v>
      </c>
      <c r="G156" s="14">
        <v>2</v>
      </c>
    </row>
    <row r="157" spans="1:7" x14ac:dyDescent="0.25">
      <c r="A157" s="1" t="s">
        <v>152</v>
      </c>
      <c r="B157" s="8">
        <v>21962</v>
      </c>
      <c r="C157" s="7">
        <v>446.7582000000001</v>
      </c>
      <c r="D157" s="7">
        <f>Tabulka2[[#This Row],[Zastavěné plochy a nádvoří (ha)]]/100</f>
        <v>4.4675820000000011</v>
      </c>
      <c r="E157" s="5">
        <f>Tabulka2[[#This Row],[Počet obyvatel]]/Tabulka2[[#This Row],[Zastavěné plochy a nádvoří (km2)]]</f>
        <v>4915.8582875479387</v>
      </c>
      <c r="F157" s="5">
        <f>Tabulka2[[#This Row],[Počet obyvatel na 1 km2 zastavěné plochy]]*100</f>
        <v>491585.82875479385</v>
      </c>
      <c r="G157" s="14">
        <v>1</v>
      </c>
    </row>
    <row r="158" spans="1:7" x14ac:dyDescent="0.25">
      <c r="A158" s="1" t="s">
        <v>153</v>
      </c>
      <c r="B158" s="8">
        <v>74502</v>
      </c>
      <c r="C158" s="7">
        <v>581.09009999999978</v>
      </c>
      <c r="D158" s="7">
        <f>Tabulka2[[#This Row],[Zastavěné plochy a nádvoří (ha)]]/100</f>
        <v>5.8109009999999977</v>
      </c>
      <c r="E158" s="5">
        <f>Tabulka2[[#This Row],[Počet obyvatel]]/Tabulka2[[#This Row],[Zastavěné plochy a nádvoří (km2)]]</f>
        <v>12821.075423587501</v>
      </c>
      <c r="F158" s="5">
        <f>Tabulka2[[#This Row],[Počet obyvatel na 1 km2 zastavěné plochy]]*100</f>
        <v>1282107.54235875</v>
      </c>
      <c r="G158" s="14">
        <v>5</v>
      </c>
    </row>
    <row r="159" spans="1:7" x14ac:dyDescent="0.25">
      <c r="A159" s="1" t="s">
        <v>154</v>
      </c>
      <c r="B159" s="8">
        <v>23389</v>
      </c>
      <c r="C159" s="7">
        <v>386.79500000000002</v>
      </c>
      <c r="D159" s="7">
        <f>Tabulka2[[#This Row],[Zastavěné plochy a nádvoří (ha)]]/100</f>
        <v>3.86795</v>
      </c>
      <c r="E159" s="5">
        <f>Tabulka2[[#This Row],[Počet obyvatel]]/Tabulka2[[#This Row],[Zastavěné plochy a nádvoří (km2)]]</f>
        <v>6046.8723742550965</v>
      </c>
      <c r="F159" s="5">
        <f>Tabulka2[[#This Row],[Počet obyvatel na 1 km2 zastavěné plochy]]*100</f>
        <v>604687.23742550961</v>
      </c>
      <c r="G159" s="14">
        <v>2</v>
      </c>
    </row>
    <row r="160" spans="1:7" x14ac:dyDescent="0.25">
      <c r="A160" s="1" t="s">
        <v>155</v>
      </c>
      <c r="B160" s="8">
        <v>45001</v>
      </c>
      <c r="C160" s="7">
        <v>859.32879999999977</v>
      </c>
      <c r="D160" s="7">
        <f>Tabulka2[[#This Row],[Zastavěné plochy a nádvoří (ha)]]/100</f>
        <v>8.5932879999999976</v>
      </c>
      <c r="E160" s="5">
        <f>Tabulka2[[#This Row],[Počet obyvatel]]/Tabulka2[[#This Row],[Zastavěné plochy a nádvoří (km2)]]</f>
        <v>5236.7615282997631</v>
      </c>
      <c r="F160" s="5">
        <f>Tabulka2[[#This Row],[Počet obyvatel na 1 km2 zastavěné plochy]]*100</f>
        <v>523676.15282997629</v>
      </c>
      <c r="G160" s="14">
        <v>1</v>
      </c>
    </row>
    <row r="161" spans="1:7" x14ac:dyDescent="0.25">
      <c r="A161" s="1" t="s">
        <v>156</v>
      </c>
      <c r="B161" s="8">
        <v>17166</v>
      </c>
      <c r="C161" s="7">
        <v>410.62459999999993</v>
      </c>
      <c r="D161" s="7">
        <f>Tabulka2[[#This Row],[Zastavěné plochy a nádvoří (ha)]]/100</f>
        <v>4.1062459999999996</v>
      </c>
      <c r="E161" s="5">
        <f>Tabulka2[[#This Row],[Počet obyvatel]]/Tabulka2[[#This Row],[Zastavěné plochy a nádvoří (km2)]]</f>
        <v>4180.4606932950437</v>
      </c>
      <c r="F161" s="5">
        <f>Tabulka2[[#This Row],[Počet obyvatel na 1 km2 zastavěné plochy]]*100</f>
        <v>418046.06932950439</v>
      </c>
      <c r="G161" s="14">
        <v>1</v>
      </c>
    </row>
    <row r="162" spans="1:7" x14ac:dyDescent="0.25">
      <c r="A162" s="1" t="s">
        <v>157</v>
      </c>
      <c r="B162" s="8">
        <v>24038</v>
      </c>
      <c r="C162" s="7">
        <v>583.38679999999977</v>
      </c>
      <c r="D162" s="7">
        <f>Tabulka2[[#This Row],[Zastavěné plochy a nádvoří (ha)]]/100</f>
        <v>5.8338679999999981</v>
      </c>
      <c r="E162" s="5">
        <f>Tabulka2[[#This Row],[Počet obyvatel]]/Tabulka2[[#This Row],[Zastavěné plochy a nádvoří (km2)]]</f>
        <v>4120.4223338615147</v>
      </c>
      <c r="F162" s="5">
        <f>Tabulka2[[#This Row],[Počet obyvatel na 1 km2 zastavěné plochy]]*100</f>
        <v>412042.23338615149</v>
      </c>
      <c r="G162" s="14">
        <v>1</v>
      </c>
    </row>
    <row r="163" spans="1:7" x14ac:dyDescent="0.25">
      <c r="A163" s="1" t="s">
        <v>158</v>
      </c>
      <c r="B163" s="8">
        <v>19571</v>
      </c>
      <c r="C163" s="7">
        <v>390.74329999999992</v>
      </c>
      <c r="D163" s="7">
        <f>Tabulka2[[#This Row],[Zastavěné plochy a nádvoří (ha)]]/100</f>
        <v>3.9074329999999993</v>
      </c>
      <c r="E163" s="5">
        <f>Tabulka2[[#This Row],[Počet obyvatel]]/Tabulka2[[#This Row],[Zastavěné plochy a nádvoří (km2)]]</f>
        <v>5008.6591375974976</v>
      </c>
      <c r="F163" s="5">
        <f>Tabulka2[[#This Row],[Počet obyvatel na 1 km2 zastavěné plochy]]*100</f>
        <v>500865.91375974979</v>
      </c>
      <c r="G163" s="14">
        <v>1</v>
      </c>
    </row>
    <row r="164" spans="1:7" x14ac:dyDescent="0.25">
      <c r="A164" s="1" t="s">
        <v>159</v>
      </c>
      <c r="B164" s="8">
        <v>31305</v>
      </c>
      <c r="C164" s="7">
        <v>432.24549999999999</v>
      </c>
      <c r="D164" s="7">
        <f>Tabulka2[[#This Row],[Zastavěné plochy a nádvoří (ha)]]/100</f>
        <v>4.3224549999999997</v>
      </c>
      <c r="E164" s="5">
        <f>Tabulka2[[#This Row],[Počet obyvatel]]/Tabulka2[[#This Row],[Zastavěné plochy a nádvoří (km2)]]</f>
        <v>7242.4120089162298</v>
      </c>
      <c r="F164" s="5">
        <f>Tabulka2[[#This Row],[Počet obyvatel na 1 km2 zastavěné plochy]]*100</f>
        <v>724241.20089162292</v>
      </c>
      <c r="G164" s="14">
        <v>2</v>
      </c>
    </row>
    <row r="165" spans="1:7" x14ac:dyDescent="0.25">
      <c r="A165" s="1" t="s">
        <v>160</v>
      </c>
      <c r="B165" s="8">
        <v>71102</v>
      </c>
      <c r="C165" s="7">
        <v>823.68919999999991</v>
      </c>
      <c r="D165" s="7">
        <f>Tabulka2[[#This Row],[Zastavěné plochy a nádvoří (ha)]]/100</f>
        <v>8.2368919999999992</v>
      </c>
      <c r="E165" s="5">
        <f>Tabulka2[[#This Row],[Počet obyvatel]]/Tabulka2[[#This Row],[Zastavěné plochy a nádvoří (km2)]]</f>
        <v>8632.1394040373489</v>
      </c>
      <c r="F165" s="5">
        <f>Tabulka2[[#This Row],[Počet obyvatel na 1 km2 zastavěné plochy]]*100</f>
        <v>863213.94040373492</v>
      </c>
      <c r="G165" s="14">
        <v>3</v>
      </c>
    </row>
    <row r="166" spans="1:7" x14ac:dyDescent="0.25">
      <c r="A166" s="1" t="s">
        <v>161</v>
      </c>
      <c r="B166" s="8">
        <v>24087</v>
      </c>
      <c r="C166" s="7">
        <v>366.66890000000001</v>
      </c>
      <c r="D166" s="7">
        <f>Tabulka2[[#This Row],[Zastavěné plochy a nádvoří (ha)]]/100</f>
        <v>3.6666889999999999</v>
      </c>
      <c r="E166" s="5">
        <f>Tabulka2[[#This Row],[Počet obyvatel]]/Tabulka2[[#This Row],[Zastavěné plochy a nádvoří (km2)]]</f>
        <v>6569.141806136272</v>
      </c>
      <c r="F166" s="5">
        <f>Tabulka2[[#This Row],[Počet obyvatel na 1 km2 zastavěné plochy]]*100</f>
        <v>656914.18061362719</v>
      </c>
      <c r="G166" s="14">
        <v>2</v>
      </c>
    </row>
    <row r="167" spans="1:7" x14ac:dyDescent="0.25">
      <c r="A167" s="1" t="s">
        <v>162</v>
      </c>
      <c r="B167" s="8">
        <v>68513</v>
      </c>
      <c r="C167" s="7">
        <v>890.13600000000008</v>
      </c>
      <c r="D167" s="7">
        <f>Tabulka2[[#This Row],[Zastavěné plochy a nádvoří (ha)]]/100</f>
        <v>8.9013600000000004</v>
      </c>
      <c r="E167" s="5">
        <f>Tabulka2[[#This Row],[Počet obyvatel]]/Tabulka2[[#This Row],[Zastavěné plochy a nádvoří (km2)]]</f>
        <v>7696.9137300367584</v>
      </c>
      <c r="F167" s="5">
        <f>Tabulka2[[#This Row],[Počet obyvatel na 1 km2 zastavěné plochy]]*100</f>
        <v>769691.37300367584</v>
      </c>
      <c r="G167" s="14">
        <v>3</v>
      </c>
    </row>
    <row r="168" spans="1:7" x14ac:dyDescent="0.25">
      <c r="A168" s="1" t="s">
        <v>163</v>
      </c>
      <c r="B168" s="8">
        <v>80489</v>
      </c>
      <c r="C168" s="7">
        <v>1427.7038999999997</v>
      </c>
      <c r="D168" s="7">
        <f>Tabulka2[[#This Row],[Zastavěné plochy a nádvoří (ha)]]/100</f>
        <v>14.277038999999997</v>
      </c>
      <c r="E168" s="5">
        <f>Tabulka2[[#This Row],[Počet obyvatel]]/Tabulka2[[#This Row],[Zastavěné plochy a nádvoří (km2)]]</f>
        <v>5637.6535778882453</v>
      </c>
      <c r="F168" s="5">
        <f>Tabulka2[[#This Row],[Počet obyvatel na 1 km2 zastavěné plochy]]*100</f>
        <v>563765.35778882448</v>
      </c>
      <c r="G168" s="14">
        <v>2</v>
      </c>
    </row>
    <row r="169" spans="1:7" x14ac:dyDescent="0.25">
      <c r="A169" s="1" t="s">
        <v>164</v>
      </c>
      <c r="B169" s="8">
        <v>37223</v>
      </c>
      <c r="C169" s="7">
        <v>676.68610000000001</v>
      </c>
      <c r="D169" s="7">
        <f>Tabulka2[[#This Row],[Zastavěné plochy a nádvoří (ha)]]/100</f>
        <v>6.7668610000000005</v>
      </c>
      <c r="E169" s="5">
        <f>Tabulka2[[#This Row],[Počet obyvatel]]/Tabulka2[[#This Row],[Zastavěné plochy a nádvoří (km2)]]</f>
        <v>5500.7779825830612</v>
      </c>
      <c r="F169" s="5">
        <f>Tabulka2[[#This Row],[Počet obyvatel na 1 km2 zastavěné plochy]]*100</f>
        <v>550077.79825830611</v>
      </c>
      <c r="G169" s="14">
        <v>2</v>
      </c>
    </row>
    <row r="170" spans="1:7" x14ac:dyDescent="0.25">
      <c r="A170" s="1" t="s">
        <v>165</v>
      </c>
      <c r="B170" s="8">
        <v>20274</v>
      </c>
      <c r="C170" s="7">
        <v>254.95579999999998</v>
      </c>
      <c r="D170" s="7">
        <f>Tabulka2[[#This Row],[Zastavěné plochy a nádvoří (ha)]]/100</f>
        <v>2.5495579999999998</v>
      </c>
      <c r="E170" s="5">
        <f>Tabulka2[[#This Row],[Počet obyvatel]]/Tabulka2[[#This Row],[Zastavěné plochy a nádvoří (km2)]]</f>
        <v>7951.9665761673205</v>
      </c>
      <c r="F170" s="5">
        <f>Tabulka2[[#This Row],[Počet obyvatel na 1 km2 zastavěné plochy]]*100</f>
        <v>795196.65761673206</v>
      </c>
      <c r="G170" s="14">
        <v>3</v>
      </c>
    </row>
    <row r="171" spans="1:7" x14ac:dyDescent="0.25">
      <c r="A171" s="1" t="s">
        <v>166</v>
      </c>
      <c r="B171" s="8">
        <v>12946</v>
      </c>
      <c r="C171" s="7">
        <v>320.69719999999995</v>
      </c>
      <c r="D171" s="7">
        <f>Tabulka2[[#This Row],[Zastavěné plochy a nádvoří (ha)]]/100</f>
        <v>3.2069719999999995</v>
      </c>
      <c r="E171" s="5">
        <f>Tabulka2[[#This Row],[Počet obyvatel]]/Tabulka2[[#This Row],[Zastavěné plochy a nádvoří (km2)]]</f>
        <v>4036.8297571665739</v>
      </c>
      <c r="F171" s="5">
        <f>Tabulka2[[#This Row],[Počet obyvatel na 1 km2 zastavěné plochy]]*100</f>
        <v>403682.97571665741</v>
      </c>
      <c r="G171" s="14">
        <v>1</v>
      </c>
    </row>
    <row r="172" spans="1:7" x14ac:dyDescent="0.25">
      <c r="A172" s="1" t="s">
        <v>167</v>
      </c>
      <c r="B172" s="8">
        <v>106322</v>
      </c>
      <c r="C172" s="7">
        <v>851.35170000000005</v>
      </c>
      <c r="D172" s="7">
        <f>Tabulka2[[#This Row],[Zastavěné plochy a nádvoří (ha)]]/100</f>
        <v>8.5135170000000002</v>
      </c>
      <c r="E172" s="5">
        <f>Tabulka2[[#This Row],[Počet obyvatel]]/Tabulka2[[#This Row],[Zastavěné plochy a nádvoří (km2)]]</f>
        <v>12488.61075863242</v>
      </c>
      <c r="F172" s="5">
        <f>Tabulka2[[#This Row],[Počet obyvatel na 1 km2 zastavěné plochy]]*100</f>
        <v>1248861.0758632419</v>
      </c>
      <c r="G172" s="14">
        <v>5</v>
      </c>
    </row>
    <row r="173" spans="1:7" x14ac:dyDescent="0.25">
      <c r="A173" s="1" t="s">
        <v>168</v>
      </c>
      <c r="B173" s="8">
        <v>31895</v>
      </c>
      <c r="C173" s="7">
        <v>475.72859999999997</v>
      </c>
      <c r="D173" s="7">
        <f>Tabulka2[[#This Row],[Zastavěné plochy a nádvoří (ha)]]/100</f>
        <v>4.7572859999999997</v>
      </c>
      <c r="E173" s="5">
        <f>Tabulka2[[#This Row],[Počet obyvatel]]/Tabulka2[[#This Row],[Zastavěné plochy a nádvoří (km2)]]</f>
        <v>6704.4529170623755</v>
      </c>
      <c r="F173" s="5">
        <f>Tabulka2[[#This Row],[Počet obyvatel na 1 km2 zastavěné plochy]]*100</f>
        <v>670445.29170623759</v>
      </c>
      <c r="G173" s="14">
        <v>2</v>
      </c>
    </row>
    <row r="174" spans="1:7" x14ac:dyDescent="0.25">
      <c r="A174" s="1" t="s">
        <v>169</v>
      </c>
      <c r="B174" s="8">
        <v>19349</v>
      </c>
      <c r="C174" s="7">
        <v>369.31200000000001</v>
      </c>
      <c r="D174" s="7">
        <f>Tabulka2[[#This Row],[Zastavěné plochy a nádvoří (ha)]]/100</f>
        <v>3.69312</v>
      </c>
      <c r="E174" s="5">
        <f>Tabulka2[[#This Row],[Počet obyvatel]]/Tabulka2[[#This Row],[Zastavěné plochy a nádvoří (km2)]]</f>
        <v>5239.2015423273551</v>
      </c>
      <c r="F174" s="5">
        <f>Tabulka2[[#This Row],[Počet obyvatel na 1 km2 zastavěné plochy]]*100</f>
        <v>523920.15423273551</v>
      </c>
      <c r="G174" s="14">
        <v>1</v>
      </c>
    </row>
    <row r="175" spans="1:7" x14ac:dyDescent="0.25">
      <c r="A175" s="1" t="s">
        <v>170</v>
      </c>
      <c r="B175" s="8">
        <v>63046</v>
      </c>
      <c r="C175" s="7">
        <v>773.05890000000011</v>
      </c>
      <c r="D175" s="7">
        <f>Tabulka2[[#This Row],[Zastavěné plochy a nádvoří (ha)]]/100</f>
        <v>7.730589000000001</v>
      </c>
      <c r="E175" s="5">
        <f>Tabulka2[[#This Row],[Počet obyvatel]]/Tabulka2[[#This Row],[Zastavěné plochy a nádvoří (km2)]]</f>
        <v>8155.3941103323423</v>
      </c>
      <c r="F175" s="5">
        <f>Tabulka2[[#This Row],[Počet obyvatel na 1 km2 zastavěné plochy]]*100</f>
        <v>815539.41103323421</v>
      </c>
      <c r="G175" s="14">
        <v>3</v>
      </c>
    </row>
    <row r="176" spans="1:7" x14ac:dyDescent="0.25">
      <c r="A176" s="1" t="s">
        <v>171</v>
      </c>
      <c r="B176" s="8">
        <v>74004</v>
      </c>
      <c r="C176" s="7">
        <v>1181.5017</v>
      </c>
      <c r="D176" s="7">
        <f>Tabulka2[[#This Row],[Zastavěné plochy a nádvoří (ha)]]/100</f>
        <v>11.815017000000001</v>
      </c>
      <c r="E176" s="5">
        <f>Tabulka2[[#This Row],[Počet obyvatel]]/Tabulka2[[#This Row],[Zastavěné plochy a nádvoří (km2)]]</f>
        <v>6263.5542547251516</v>
      </c>
      <c r="F176" s="5">
        <f>Tabulka2[[#This Row],[Počet obyvatel na 1 km2 zastavěné plochy]]*100</f>
        <v>626355.42547251517</v>
      </c>
      <c r="G176" s="14">
        <v>2</v>
      </c>
    </row>
    <row r="177" spans="1:7" x14ac:dyDescent="0.25">
      <c r="A177" s="1" t="s">
        <v>172</v>
      </c>
      <c r="B177" s="8">
        <v>24669</v>
      </c>
      <c r="C177" s="7">
        <v>554.44140000000004</v>
      </c>
      <c r="D177" s="7">
        <f>Tabulka2[[#This Row],[Zastavěné plochy a nádvoří (ha)]]/100</f>
        <v>5.5444140000000006</v>
      </c>
      <c r="E177" s="5">
        <f>Tabulka2[[#This Row],[Počet obyvatel]]/Tabulka2[[#This Row],[Zastavěné plochy a nádvoří (km2)]]</f>
        <v>4449.3430685370895</v>
      </c>
      <c r="F177" s="5">
        <f>Tabulka2[[#This Row],[Počet obyvatel na 1 km2 zastavěné plochy]]*100</f>
        <v>444934.30685370893</v>
      </c>
      <c r="G177" s="14">
        <v>1</v>
      </c>
    </row>
    <row r="178" spans="1:7" x14ac:dyDescent="0.25">
      <c r="A178" s="1" t="s">
        <v>173</v>
      </c>
      <c r="B178" s="8">
        <v>54487</v>
      </c>
      <c r="C178" s="7">
        <v>581.00120000000004</v>
      </c>
      <c r="D178" s="7">
        <f>Tabulka2[[#This Row],[Zastavěné plochy a nádvoří (ha)]]/100</f>
        <v>5.8100120000000004</v>
      </c>
      <c r="E178" s="5">
        <f>Tabulka2[[#This Row],[Počet obyvatel]]/Tabulka2[[#This Row],[Zastavěné plochy a nádvoří (km2)]]</f>
        <v>9378.1217663577972</v>
      </c>
      <c r="F178" s="5">
        <f>Tabulka2[[#This Row],[Počet obyvatel na 1 km2 zastavěné plochy]]*100</f>
        <v>937812.17663577967</v>
      </c>
      <c r="G178" s="14">
        <v>3</v>
      </c>
    </row>
    <row r="179" spans="1:7" x14ac:dyDescent="0.25">
      <c r="A179" s="1" t="s">
        <v>174</v>
      </c>
      <c r="B179" s="8">
        <v>32963</v>
      </c>
      <c r="C179" s="7">
        <v>504.84309999999988</v>
      </c>
      <c r="D179" s="7">
        <f>Tabulka2[[#This Row],[Zastavěné plochy a nádvoří (ha)]]/100</f>
        <v>5.048430999999999</v>
      </c>
      <c r="E179" s="5">
        <f>Tabulka2[[#This Row],[Počet obyvatel]]/Tabulka2[[#This Row],[Zastavěné plochy a nádvoří (km2)]]</f>
        <v>6529.3553581300821</v>
      </c>
      <c r="F179" s="5">
        <f>Tabulka2[[#This Row],[Počet obyvatel na 1 km2 zastavěné plochy]]*100</f>
        <v>652935.5358130082</v>
      </c>
      <c r="G179" s="14">
        <v>2</v>
      </c>
    </row>
    <row r="180" spans="1:7" x14ac:dyDescent="0.25">
      <c r="A180" s="1" t="s">
        <v>175</v>
      </c>
      <c r="B180" s="8">
        <v>14093</v>
      </c>
      <c r="C180" s="7">
        <v>332.01549999999997</v>
      </c>
      <c r="D180" s="7">
        <f>Tabulka2[[#This Row],[Zastavěné plochy a nádvoří (ha)]]/100</f>
        <v>3.3201549999999997</v>
      </c>
      <c r="E180" s="5">
        <f>Tabulka2[[#This Row],[Počet obyvatel]]/Tabulka2[[#This Row],[Zastavěné plochy a nádvoří (km2)]]</f>
        <v>4244.6813477081641</v>
      </c>
      <c r="F180" s="5">
        <f>Tabulka2[[#This Row],[Počet obyvatel na 1 km2 zastavěné plochy]]*100</f>
        <v>424468.13477081642</v>
      </c>
      <c r="G180" s="14">
        <v>1</v>
      </c>
    </row>
    <row r="181" spans="1:7" x14ac:dyDescent="0.25">
      <c r="A181" s="1" t="s">
        <v>176</v>
      </c>
      <c r="B181" s="8">
        <v>89670</v>
      </c>
      <c r="C181" s="7">
        <v>1278.9796999999999</v>
      </c>
      <c r="D181" s="7">
        <f>Tabulka2[[#This Row],[Zastavěné plochy a nádvoří (ha)]]/100</f>
        <v>12.789796999999998</v>
      </c>
      <c r="E181" s="5">
        <f>Tabulka2[[#This Row],[Počet obyvatel]]/Tabulka2[[#This Row],[Zastavěné plochy a nádvoří (km2)]]</f>
        <v>7011.0573295260283</v>
      </c>
      <c r="F181" s="5">
        <f>Tabulka2[[#This Row],[Počet obyvatel na 1 km2 zastavěné plochy]]*100</f>
        <v>701105.73295260279</v>
      </c>
      <c r="G181" s="14">
        <v>2</v>
      </c>
    </row>
    <row r="182" spans="1:7" x14ac:dyDescent="0.25">
      <c r="A182" s="1" t="s">
        <v>177</v>
      </c>
      <c r="B182" s="8">
        <v>51960</v>
      </c>
      <c r="C182" s="7">
        <v>774.43880000000013</v>
      </c>
      <c r="D182" s="7">
        <f>Tabulka2[[#This Row],[Zastavěné plochy a nádvoří (ha)]]/100</f>
        <v>7.7443880000000016</v>
      </c>
      <c r="E182" s="5">
        <f>Tabulka2[[#This Row],[Počet obyvatel]]/Tabulka2[[#This Row],[Zastavěné plochy a nádvoří (km2)]]</f>
        <v>6709.3745819553451</v>
      </c>
      <c r="F182" s="5">
        <f>Tabulka2[[#This Row],[Počet obyvatel na 1 km2 zastavěné plochy]]*100</f>
        <v>670937.45819553453</v>
      </c>
      <c r="G182" s="14">
        <v>2</v>
      </c>
    </row>
    <row r="183" spans="1:7" x14ac:dyDescent="0.25">
      <c r="A183" s="1" t="s">
        <v>178</v>
      </c>
      <c r="B183" s="8">
        <v>22356</v>
      </c>
      <c r="C183" s="7">
        <v>412.68310000000002</v>
      </c>
      <c r="D183" s="7">
        <f>Tabulka2[[#This Row],[Zastavěné plochy a nádvoří (ha)]]/100</f>
        <v>4.1268310000000001</v>
      </c>
      <c r="E183" s="5">
        <f>Tabulka2[[#This Row],[Počet obyvatel]]/Tabulka2[[#This Row],[Zastavěné plochy a nádvoří (km2)]]</f>
        <v>5417.2317693649193</v>
      </c>
      <c r="F183" s="5">
        <f>Tabulka2[[#This Row],[Počet obyvatel na 1 km2 zastavěné plochy]]*100</f>
        <v>541723.17693649197</v>
      </c>
      <c r="G183" s="14">
        <v>2</v>
      </c>
    </row>
    <row r="184" spans="1:7" x14ac:dyDescent="0.25">
      <c r="A184" s="1" t="s">
        <v>179</v>
      </c>
      <c r="B184" s="8">
        <v>118651</v>
      </c>
      <c r="C184" s="7">
        <v>902.14329999999984</v>
      </c>
      <c r="D184" s="7">
        <f>Tabulka2[[#This Row],[Zastavěné plochy a nádvoří (ha)]]/100</f>
        <v>9.0214329999999983</v>
      </c>
      <c r="E184" s="5">
        <f>Tabulka2[[#This Row],[Počet obyvatel]]/Tabulka2[[#This Row],[Zastavěné plochy a nádvoří (km2)]]</f>
        <v>13152.123393256927</v>
      </c>
      <c r="F184" s="5">
        <f>Tabulka2[[#This Row],[Počet obyvatel na 1 km2 zastavěné plochy]]*100</f>
        <v>1315212.3393256927</v>
      </c>
      <c r="G184" s="14">
        <v>5</v>
      </c>
    </row>
    <row r="185" spans="1:7" x14ac:dyDescent="0.25">
      <c r="A185" s="1" t="s">
        <v>180</v>
      </c>
      <c r="B185" s="8">
        <v>26511</v>
      </c>
      <c r="C185" s="7">
        <v>282.25060000000002</v>
      </c>
      <c r="D185" s="7">
        <f>Tabulka2[[#This Row],[Zastavěné plochy a nádvoří (ha)]]/100</f>
        <v>2.8225060000000002</v>
      </c>
      <c r="E185" s="5">
        <f>Tabulka2[[#This Row],[Počet obyvatel]]/Tabulka2[[#This Row],[Zastavěné plochy a nádvoří (km2)]]</f>
        <v>9392.7169685378867</v>
      </c>
      <c r="F185" s="5">
        <f>Tabulka2[[#This Row],[Počet obyvatel na 1 km2 zastavěné plochy]]*100</f>
        <v>939271.69685378869</v>
      </c>
      <c r="G185" s="14">
        <v>3</v>
      </c>
    </row>
    <row r="186" spans="1:7" x14ac:dyDescent="0.25">
      <c r="A186" s="1" t="s">
        <v>181</v>
      </c>
      <c r="B186" s="8">
        <v>23053</v>
      </c>
      <c r="C186" s="7">
        <v>314.07220000000001</v>
      </c>
      <c r="D186" s="7">
        <f>Tabulka2[[#This Row],[Zastavěné plochy a nádvoří (ha)]]/100</f>
        <v>3.1407220000000002</v>
      </c>
      <c r="E186" s="5">
        <f>Tabulka2[[#This Row],[Počet obyvatel]]/Tabulka2[[#This Row],[Zastavěné plochy a nádvoří (km2)]]</f>
        <v>7340.032005379654</v>
      </c>
      <c r="F186" s="5">
        <f>Tabulka2[[#This Row],[Počet obyvatel na 1 km2 zastavěné plochy]]*100</f>
        <v>734003.2005379654</v>
      </c>
      <c r="G186" s="14">
        <v>2</v>
      </c>
    </row>
    <row r="187" spans="1:7" x14ac:dyDescent="0.25">
      <c r="A187" s="1" t="s">
        <v>182</v>
      </c>
      <c r="B187" s="8">
        <v>41727</v>
      </c>
      <c r="C187" s="7">
        <v>505.12740000000002</v>
      </c>
      <c r="D187" s="7">
        <f>Tabulka2[[#This Row],[Zastavěné plochy a nádvoří (ha)]]/100</f>
        <v>5.0512740000000003</v>
      </c>
      <c r="E187" s="5">
        <f>Tabulka2[[#This Row],[Počet obyvatel]]/Tabulka2[[#This Row],[Zastavěné plochy a nádvoří (km2)]]</f>
        <v>8260.6882936859092</v>
      </c>
      <c r="F187" s="5">
        <f>Tabulka2[[#This Row],[Počet obyvatel na 1 km2 zastavěné plochy]]*100</f>
        <v>826068.82936859096</v>
      </c>
      <c r="G187" s="14">
        <v>3</v>
      </c>
    </row>
    <row r="188" spans="1:7" x14ac:dyDescent="0.25">
      <c r="A188" s="1" t="s">
        <v>183</v>
      </c>
      <c r="B188" s="8">
        <v>19789</v>
      </c>
      <c r="C188" s="7">
        <v>256.2595</v>
      </c>
      <c r="D188" s="7">
        <f>Tabulka2[[#This Row],[Zastavěné plochy a nádvoří (ha)]]/100</f>
        <v>2.562595</v>
      </c>
      <c r="E188" s="5">
        <f>Tabulka2[[#This Row],[Počet obyvatel]]/Tabulka2[[#This Row],[Zastavěné plochy a nádvoří (km2)]]</f>
        <v>7722.2502970621581</v>
      </c>
      <c r="F188" s="5">
        <f>Tabulka2[[#This Row],[Počet obyvatel na 1 km2 zastavěné plochy]]*100</f>
        <v>772225.02970621584</v>
      </c>
      <c r="G188" s="14">
        <v>3</v>
      </c>
    </row>
    <row r="189" spans="1:7" x14ac:dyDescent="0.25">
      <c r="A189" s="1" t="s">
        <v>184</v>
      </c>
      <c r="B189" s="8">
        <v>36428</v>
      </c>
      <c r="C189" s="7">
        <v>692.03560000000004</v>
      </c>
      <c r="D189" s="7">
        <f>Tabulka2[[#This Row],[Zastavěné plochy a nádvoří (ha)]]/100</f>
        <v>6.9203560000000008</v>
      </c>
      <c r="E189" s="5">
        <f>Tabulka2[[#This Row],[Počet obyvatel]]/Tabulka2[[#This Row],[Zastavěné plochy a nádvoří (km2)]]</f>
        <v>5263.8910483795917</v>
      </c>
      <c r="F189" s="5">
        <f>Tabulka2[[#This Row],[Počet obyvatel na 1 km2 zastavěné plochy]]*100</f>
        <v>526389.10483795917</v>
      </c>
      <c r="G189" s="14">
        <v>1</v>
      </c>
    </row>
    <row r="190" spans="1:7" x14ac:dyDescent="0.25">
      <c r="A190" s="1" t="s">
        <v>185</v>
      </c>
      <c r="B190" s="8">
        <v>37498</v>
      </c>
      <c r="C190" s="7">
        <v>650.61530000000005</v>
      </c>
      <c r="D190" s="7">
        <f>Tabulka2[[#This Row],[Zastavěné plochy a nádvoří (ha)]]/100</f>
        <v>6.5061530000000003</v>
      </c>
      <c r="E190" s="5">
        <f>Tabulka2[[#This Row],[Počet obyvatel]]/Tabulka2[[#This Row],[Zastavěné plochy a nádvoří (km2)]]</f>
        <v>5763.4672901175236</v>
      </c>
      <c r="F190" s="5">
        <f>Tabulka2[[#This Row],[Počet obyvatel na 1 km2 zastavěné plochy]]*100</f>
        <v>576346.72901175241</v>
      </c>
      <c r="G190" s="14">
        <v>2</v>
      </c>
    </row>
    <row r="191" spans="1:7" x14ac:dyDescent="0.25">
      <c r="A191" s="1" t="s">
        <v>186</v>
      </c>
      <c r="B191" s="8">
        <v>17472</v>
      </c>
      <c r="C191" s="7">
        <v>284.80199999999996</v>
      </c>
      <c r="D191" s="7">
        <f>Tabulka2[[#This Row],[Zastavěné plochy a nádvoří (ha)]]/100</f>
        <v>2.8480199999999996</v>
      </c>
      <c r="E191" s="5">
        <f>Tabulka2[[#This Row],[Počet obyvatel]]/Tabulka2[[#This Row],[Zastavěné plochy a nádvoří (km2)]]</f>
        <v>6134.7883792950906</v>
      </c>
      <c r="F191" s="5">
        <f>Tabulka2[[#This Row],[Počet obyvatel na 1 km2 zastavěné plochy]]*100</f>
        <v>613478.83792950911</v>
      </c>
      <c r="G191" s="14">
        <v>2</v>
      </c>
    </row>
    <row r="192" spans="1:7" x14ac:dyDescent="0.25">
      <c r="A192" s="1" t="s">
        <v>187</v>
      </c>
      <c r="B192" s="8">
        <v>13237</v>
      </c>
      <c r="C192" s="7">
        <v>256.22720000000004</v>
      </c>
      <c r="D192" s="7">
        <f>Tabulka2[[#This Row],[Zastavěné plochy a nádvoří (ha)]]/100</f>
        <v>2.5622720000000005</v>
      </c>
      <c r="E192" s="5">
        <f>Tabulka2[[#This Row],[Počet obyvatel]]/Tabulka2[[#This Row],[Zastavěné plochy a nádvoří (km2)]]</f>
        <v>5166.1181951018461</v>
      </c>
      <c r="F192" s="5">
        <f>Tabulka2[[#This Row],[Počet obyvatel na 1 km2 zastavěné plochy]]*100</f>
        <v>516611.81951018464</v>
      </c>
      <c r="G192" s="14">
        <v>1</v>
      </c>
    </row>
    <row r="193" spans="1:7" x14ac:dyDescent="0.25">
      <c r="A193" s="1" t="s">
        <v>188</v>
      </c>
      <c r="B193" s="8">
        <v>17212</v>
      </c>
      <c r="C193" s="7">
        <v>257.33550000000002</v>
      </c>
      <c r="D193" s="7">
        <f>Tabulka2[[#This Row],[Zastavěné plochy a nádvoří (ha)]]/100</f>
        <v>2.5733550000000003</v>
      </c>
      <c r="E193" s="5">
        <f>Tabulka2[[#This Row],[Počet obyvatel]]/Tabulka2[[#This Row],[Zastavěné plochy a nádvoří (km2)]]</f>
        <v>6688.5447208022206</v>
      </c>
      <c r="F193" s="5">
        <f>Tabulka2[[#This Row],[Počet obyvatel na 1 km2 zastavěné plochy]]*100</f>
        <v>668854.4720802221</v>
      </c>
      <c r="G193" s="14">
        <v>2</v>
      </c>
    </row>
    <row r="194" spans="1:7" x14ac:dyDescent="0.25">
      <c r="A194" s="1" t="s">
        <v>189</v>
      </c>
      <c r="B194" s="8">
        <v>25947</v>
      </c>
      <c r="C194" s="7">
        <v>669.94470000000013</v>
      </c>
      <c r="D194" s="7">
        <f>Tabulka2[[#This Row],[Zastavěné plochy a nádvoří (ha)]]/100</f>
        <v>6.699447000000001</v>
      </c>
      <c r="E194" s="5">
        <f>Tabulka2[[#This Row],[Počet obyvatel]]/Tabulka2[[#This Row],[Zastavěné plochy a nádvoří (km2)]]</f>
        <v>3873.0062346936988</v>
      </c>
      <c r="F194" s="5">
        <f>Tabulka2[[#This Row],[Počet obyvatel na 1 km2 zastavěné plochy]]*100</f>
        <v>387300.62346936989</v>
      </c>
      <c r="G194" s="14">
        <v>1</v>
      </c>
    </row>
    <row r="195" spans="1:7" x14ac:dyDescent="0.25">
      <c r="A195" s="1" t="s">
        <v>190</v>
      </c>
      <c r="B195" s="8">
        <v>11927</v>
      </c>
      <c r="C195" s="7">
        <v>272.91849999999999</v>
      </c>
      <c r="D195" s="7">
        <f>Tabulka2[[#This Row],[Zastavěné plochy a nádvoří (ha)]]/100</f>
        <v>2.7291849999999998</v>
      </c>
      <c r="E195" s="5">
        <f>Tabulka2[[#This Row],[Počet obyvatel]]/Tabulka2[[#This Row],[Zastavěné plochy a nádvoří (km2)]]</f>
        <v>4370.1691164212034</v>
      </c>
      <c r="F195" s="5">
        <f>Tabulka2[[#This Row],[Počet obyvatel na 1 km2 zastavěné plochy]]*100</f>
        <v>437016.91164212034</v>
      </c>
      <c r="G195" s="14">
        <v>1</v>
      </c>
    </row>
    <row r="196" spans="1:7" x14ac:dyDescent="0.25">
      <c r="A196" s="1" t="s">
        <v>191</v>
      </c>
      <c r="B196" s="8">
        <v>12460</v>
      </c>
      <c r="C196" s="7">
        <v>372.7953</v>
      </c>
      <c r="D196" s="7">
        <f>Tabulka2[[#This Row],[Zastavěné plochy a nádvoří (ha)]]/100</f>
        <v>3.7279529999999999</v>
      </c>
      <c r="E196" s="5">
        <f>Tabulka2[[#This Row],[Počet obyvatel]]/Tabulka2[[#This Row],[Zastavěné plochy a nádvoří (km2)]]</f>
        <v>3342.3168156894685</v>
      </c>
      <c r="F196" s="5">
        <f>Tabulka2[[#This Row],[Počet obyvatel na 1 km2 zastavěné plochy]]*100</f>
        <v>334231.68156894686</v>
      </c>
      <c r="G196" s="14">
        <v>1</v>
      </c>
    </row>
    <row r="197" spans="1:7" x14ac:dyDescent="0.25">
      <c r="A197" s="1" t="s">
        <v>192</v>
      </c>
      <c r="B197" s="8">
        <v>27483</v>
      </c>
      <c r="C197" s="7">
        <v>379.197</v>
      </c>
      <c r="D197" s="7">
        <f>Tabulka2[[#This Row],[Zastavěné plochy a nádvoří (ha)]]/100</f>
        <v>3.7919700000000001</v>
      </c>
      <c r="E197" s="5">
        <f>Tabulka2[[#This Row],[Počet obyvatel]]/Tabulka2[[#This Row],[Zastavěné plochy a nádvoří (km2)]]</f>
        <v>7247.6839215500122</v>
      </c>
      <c r="F197" s="5">
        <f>Tabulka2[[#This Row],[Počet obyvatel na 1 km2 zastavěné plochy]]*100</f>
        <v>724768.39215500117</v>
      </c>
      <c r="G197" s="14">
        <v>2</v>
      </c>
    </row>
    <row r="198" spans="1:7" x14ac:dyDescent="0.25">
      <c r="A198" s="1" t="s">
        <v>193</v>
      </c>
      <c r="B198" s="8">
        <v>65126</v>
      </c>
      <c r="C198" s="7">
        <v>735.36099999999999</v>
      </c>
      <c r="D198" s="7">
        <f>Tabulka2[[#This Row],[Zastavěné plochy a nádvoří (ha)]]/100</f>
        <v>7.3536099999999998</v>
      </c>
      <c r="E198" s="5">
        <f>Tabulka2[[#This Row],[Počet obyvatel]]/Tabulka2[[#This Row],[Zastavěné plochy a nádvoří (km2)]]</f>
        <v>8856.330428184252</v>
      </c>
      <c r="F198" s="5">
        <f>Tabulka2[[#This Row],[Počet obyvatel na 1 km2 zastavěné plochy]]*100</f>
        <v>885633.04281842522</v>
      </c>
      <c r="G198" s="14">
        <v>3</v>
      </c>
    </row>
    <row r="199" spans="1:7" x14ac:dyDescent="0.25">
      <c r="A199" s="1" t="s">
        <v>194</v>
      </c>
      <c r="B199" s="8">
        <v>32482</v>
      </c>
      <c r="C199" s="7">
        <v>521.41599999999994</v>
      </c>
      <c r="D199" s="7">
        <f>Tabulka2[[#This Row],[Zastavěné plochy a nádvoří (ha)]]/100</f>
        <v>5.2141599999999997</v>
      </c>
      <c r="E199" s="5">
        <f>Tabulka2[[#This Row],[Počet obyvatel]]/Tabulka2[[#This Row],[Zastavěné plochy a nádvoří (km2)]]</f>
        <v>6229.5748500237814</v>
      </c>
      <c r="F199" s="5">
        <f>Tabulka2[[#This Row],[Počet obyvatel na 1 km2 zastavěné plochy]]*100</f>
        <v>622957.48500237812</v>
      </c>
      <c r="G199" s="14">
        <v>2</v>
      </c>
    </row>
    <row r="200" spans="1:7" x14ac:dyDescent="0.25">
      <c r="A200" s="1" t="s">
        <v>195</v>
      </c>
      <c r="B200" s="8">
        <v>52271</v>
      </c>
      <c r="C200" s="7">
        <v>768.84309999999982</v>
      </c>
      <c r="D200" s="7">
        <f>Tabulka2[[#This Row],[Zastavěné plochy a nádvoří (ha)]]/100</f>
        <v>7.6884309999999978</v>
      </c>
      <c r="E200" s="5">
        <f>Tabulka2[[#This Row],[Počet obyvatel]]/Tabulka2[[#This Row],[Zastavěné plochy a nádvoří (km2)]]</f>
        <v>6798.6563188250002</v>
      </c>
      <c r="F200" s="5">
        <f>Tabulka2[[#This Row],[Počet obyvatel na 1 km2 zastavěné plochy]]*100</f>
        <v>679865.63188250002</v>
      </c>
      <c r="G200" s="14">
        <v>2</v>
      </c>
    </row>
    <row r="201" spans="1:7" x14ac:dyDescent="0.25">
      <c r="A201" s="1" t="s">
        <v>196</v>
      </c>
      <c r="B201" s="8">
        <v>33051</v>
      </c>
      <c r="C201" s="7">
        <v>424.32290000000006</v>
      </c>
      <c r="D201" s="7">
        <f>Tabulka2[[#This Row],[Zastavěné plochy a nádvoří (ha)]]/100</f>
        <v>4.2432290000000004</v>
      </c>
      <c r="E201" s="5">
        <f>Tabulka2[[#This Row],[Počet obyvatel]]/Tabulka2[[#This Row],[Zastavěné plochy a nádvoří (km2)]]</f>
        <v>7789.1153176036451</v>
      </c>
      <c r="F201" s="5">
        <f>Tabulka2[[#This Row],[Počet obyvatel na 1 km2 zastavěné plochy]]*100</f>
        <v>778911.53176036454</v>
      </c>
      <c r="G201" s="14">
        <v>3</v>
      </c>
    </row>
    <row r="202" spans="1:7" x14ac:dyDescent="0.25">
      <c r="A202" s="1" t="s">
        <v>197</v>
      </c>
      <c r="B202" s="8">
        <v>98963</v>
      </c>
      <c r="C202" s="7">
        <v>888.78139999999996</v>
      </c>
      <c r="D202" s="7">
        <f>Tabulka2[[#This Row],[Zastavěné plochy a nádvoří (ha)]]/100</f>
        <v>8.8878139999999988</v>
      </c>
      <c r="E202" s="5">
        <f>Tabulka2[[#This Row],[Počet obyvatel]]/Tabulka2[[#This Row],[Zastavěné plochy a nádvoří (km2)]]</f>
        <v>11134.683961658066</v>
      </c>
      <c r="F202" s="5">
        <f>Tabulka2[[#This Row],[Počet obyvatel na 1 km2 zastavěné plochy]]*100</f>
        <v>1113468.3961658066</v>
      </c>
      <c r="G202" s="14">
        <v>4</v>
      </c>
    </row>
    <row r="203" spans="1:7" x14ac:dyDescent="0.25">
      <c r="A203" s="1" t="s">
        <v>198</v>
      </c>
      <c r="B203" s="8">
        <v>92046</v>
      </c>
      <c r="C203" s="7">
        <v>1650.2724999999996</v>
      </c>
      <c r="D203" s="7">
        <f>Tabulka2[[#This Row],[Zastavěné plochy a nádvoří (ha)]]/100</f>
        <v>16.502724999999995</v>
      </c>
      <c r="E203" s="5">
        <f>Tabulka2[[#This Row],[Počet obyvatel]]/Tabulka2[[#This Row],[Zastavěné plochy a nádvoří (km2)]]</f>
        <v>5577.6243014411275</v>
      </c>
      <c r="F203" s="5">
        <f>Tabulka2[[#This Row],[Počet obyvatel na 1 km2 zastavěné plochy]]*100</f>
        <v>557762.43014411279</v>
      </c>
      <c r="G203" s="14">
        <v>2</v>
      </c>
    </row>
    <row r="204" spans="1:7" x14ac:dyDescent="0.25">
      <c r="A204" s="1" t="s">
        <v>199</v>
      </c>
      <c r="B204" s="8">
        <v>29462</v>
      </c>
      <c r="C204" s="7">
        <v>385.73140000000001</v>
      </c>
      <c r="D204" s="7">
        <f>Tabulka2[[#This Row],[Zastavěné plochy a nádvoří (ha)]]/100</f>
        <v>3.8573140000000001</v>
      </c>
      <c r="E204" s="5">
        <f>Tabulka2[[#This Row],[Počet obyvatel]]/Tabulka2[[#This Row],[Zastavěné plochy a nádvoří (km2)]]</f>
        <v>7637.957397297705</v>
      </c>
      <c r="F204" s="5">
        <f>Tabulka2[[#This Row],[Počet obyvatel na 1 km2 zastavěné plochy]]*100</f>
        <v>763795.73972977046</v>
      </c>
      <c r="G204" s="14">
        <v>2</v>
      </c>
    </row>
    <row r="205" spans="1:7" x14ac:dyDescent="0.25">
      <c r="A205" s="1" t="s">
        <v>200</v>
      </c>
      <c r="B205" s="8">
        <v>27248</v>
      </c>
      <c r="C205" s="7">
        <v>508.71360000000004</v>
      </c>
      <c r="D205" s="7">
        <f>Tabulka2[[#This Row],[Zastavěné plochy a nádvoří (ha)]]/100</f>
        <v>5.0871360000000001</v>
      </c>
      <c r="E205" s="5">
        <f>Tabulka2[[#This Row],[Počet obyvatel]]/Tabulka2[[#This Row],[Zastavěné plochy a nádvoří (km2)]]</f>
        <v>5356.2554647644565</v>
      </c>
      <c r="F205" s="5">
        <f>Tabulka2[[#This Row],[Počet obyvatel na 1 km2 zastavěné plochy]]*100</f>
        <v>535625.54647644563</v>
      </c>
      <c r="G205" s="14">
        <v>1</v>
      </c>
    </row>
    <row r="206" spans="1:7" x14ac:dyDescent="0.25">
      <c r="A206" s="1" t="s">
        <v>201</v>
      </c>
      <c r="B206" s="8">
        <v>42482</v>
      </c>
      <c r="C206" s="7">
        <v>560.57209999999986</v>
      </c>
      <c r="D206" s="7">
        <f>Tabulka2[[#This Row],[Zastavěné plochy a nádvoří (ha)]]/100</f>
        <v>5.6057209999999991</v>
      </c>
      <c r="E206" s="5">
        <f>Tabulka2[[#This Row],[Počet obyvatel]]/Tabulka2[[#This Row],[Zastavěné plochy a nádvoří (km2)]]</f>
        <v>7578.3293531733043</v>
      </c>
      <c r="F206" s="5">
        <f>Tabulka2[[#This Row],[Počet obyvatel na 1 km2 zastavěné plochy]]*100</f>
        <v>757832.93531733041</v>
      </c>
      <c r="G206" s="14">
        <v>2</v>
      </c>
    </row>
    <row r="207" spans="1:7" x14ac:dyDescent="0.25">
      <c r="A207" s="1" t="s">
        <v>202</v>
      </c>
      <c r="B207" s="8">
        <v>12161</v>
      </c>
      <c r="C207" s="7">
        <v>132.238</v>
      </c>
      <c r="D207" s="7">
        <f>Tabulka2[[#This Row],[Zastavěné plochy a nádvoří (ha)]]/100</f>
        <v>1.3223799999999999</v>
      </c>
      <c r="E207" s="5">
        <f>Tabulka2[[#This Row],[Počet obyvatel]]/Tabulka2[[#This Row],[Zastavěné plochy a nádvoří (km2)]]</f>
        <v>9196.2975846579666</v>
      </c>
      <c r="F207" s="5">
        <f>Tabulka2[[#This Row],[Počet obyvatel na 1 km2 zastavěné plochy]]*100</f>
        <v>919629.75846579671</v>
      </c>
      <c r="G207" s="14">
        <v>3</v>
      </c>
    </row>
    <row r="208" spans="1:7" x14ac:dyDescent="0.25">
      <c r="A208" s="1" t="s">
        <v>203</v>
      </c>
      <c r="B208" s="8">
        <v>33903</v>
      </c>
      <c r="C208" s="7">
        <v>463.08539999999994</v>
      </c>
      <c r="D208" s="7">
        <f>Tabulka2[[#This Row],[Zastavěné plochy a nádvoří (ha)]]/100</f>
        <v>4.6308539999999994</v>
      </c>
      <c r="E208" s="5">
        <f>Tabulka2[[#This Row],[Počet obyvatel]]/Tabulka2[[#This Row],[Zastavěné plochy a nádvoří (km2)]]</f>
        <v>7321.1118294811295</v>
      </c>
      <c r="F208" s="5">
        <f>Tabulka2[[#This Row],[Počet obyvatel na 1 km2 zastavěné plochy]]*100</f>
        <v>732111.18294811295</v>
      </c>
      <c r="G208" s="14">
        <v>2</v>
      </c>
    </row>
    <row r="209" spans="1:6" x14ac:dyDescent="0.25">
      <c r="A209" s="1"/>
      <c r="B209" s="8"/>
      <c r="C209" s="5"/>
      <c r="D209" s="15">
        <f>Tabulka2[[#This Row],[Zastavěné plochy a nádvoří (ha)]]/100</f>
        <v>0</v>
      </c>
      <c r="E209" s="5" t="e">
        <f>Tabulka2[[#This Row],[Počet obyvatel]]/Tabulka2[[#This Row],[Zastavěné plochy a nádvoří (km2)]]</f>
        <v>#DIV/0!</v>
      </c>
      <c r="F209" s="5" t="e">
        <f>Tabulka2[[#This Row],[Počet obyvatel na 1 km2 zastavěné plochy]]*100</f>
        <v>#DIV/0!</v>
      </c>
    </row>
    <row r="210" spans="1:6" x14ac:dyDescent="0.25">
      <c r="A210" s="1"/>
      <c r="B210" s="8"/>
      <c r="C210" s="5"/>
      <c r="D210" s="15">
        <f>Tabulka2[[#This Row],[Zastavěné plochy a nádvoří (ha)]]/100</f>
        <v>0</v>
      </c>
      <c r="E210" s="5" t="e">
        <f>Tabulka2[[#This Row],[Počet obyvatel]]/Tabulka2[[#This Row],[Zastavěné plochy a nádvoří (km2)]]</f>
        <v>#DIV/0!</v>
      </c>
      <c r="F210" s="5" t="e">
        <f>Tabulka2[[#This Row],[Počet obyvatel na 1 km2 zastavěné plochy]]*100</f>
        <v>#DIV/0!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8"/>
  <sheetViews>
    <sheetView workbookViewId="0">
      <selection activeCell="E2" sqref="E2:E208"/>
    </sheetView>
  </sheetViews>
  <sheetFormatPr defaultRowHeight="15" x14ac:dyDescent="0.25"/>
  <cols>
    <col min="1" max="1" width="36.28515625" bestFit="1" customWidth="1"/>
    <col min="2" max="2" width="28.85546875" bestFit="1" customWidth="1"/>
    <col min="3" max="3" width="35.5703125" bestFit="1" customWidth="1"/>
    <col min="4" max="4" width="51.28515625" bestFit="1" customWidth="1"/>
  </cols>
  <sheetData>
    <row r="1" spans="1:5" x14ac:dyDescent="0.25">
      <c r="A1" s="3" t="s">
        <v>235</v>
      </c>
    </row>
    <row r="2" spans="1:5" x14ac:dyDescent="0.25">
      <c r="A2" t="s">
        <v>219</v>
      </c>
      <c r="B2" t="s">
        <v>229</v>
      </c>
      <c r="C2" t="s">
        <v>236</v>
      </c>
      <c r="D2" t="s">
        <v>237</v>
      </c>
      <c r="E2" t="s">
        <v>253</v>
      </c>
    </row>
    <row r="3" spans="1:5" x14ac:dyDescent="0.25">
      <c r="A3" s="1" t="s">
        <v>0</v>
      </c>
      <c r="B3" s="8">
        <v>17611</v>
      </c>
      <c r="C3" s="7">
        <v>18</v>
      </c>
      <c r="D3" s="9">
        <f t="shared" ref="D3:D66" si="0">(C3/B3)*1000</f>
        <v>1.0220884674351258</v>
      </c>
      <c r="E3">
        <v>1</v>
      </c>
    </row>
    <row r="4" spans="1:5" x14ac:dyDescent="0.25">
      <c r="A4" s="1" t="s">
        <v>1</v>
      </c>
      <c r="B4" s="8">
        <v>61335</v>
      </c>
      <c r="C4" s="7">
        <v>288</v>
      </c>
      <c r="D4" s="9">
        <f t="shared" si="0"/>
        <v>4.6955245781364638</v>
      </c>
      <c r="E4">
        <v>3</v>
      </c>
    </row>
    <row r="5" spans="1:5" x14ac:dyDescent="0.25">
      <c r="A5" s="1" t="s">
        <v>2</v>
      </c>
      <c r="B5" s="8">
        <v>66087</v>
      </c>
      <c r="C5" s="7">
        <v>536</v>
      </c>
      <c r="D5" s="9">
        <f t="shared" si="0"/>
        <v>8.110520979920409</v>
      </c>
      <c r="E5">
        <v>5</v>
      </c>
    </row>
    <row r="6" spans="1:5" x14ac:dyDescent="0.25">
      <c r="A6" s="1" t="s">
        <v>3</v>
      </c>
      <c r="B6" s="8">
        <v>22508</v>
      </c>
      <c r="C6" s="7">
        <v>14</v>
      </c>
      <c r="D6" s="9">
        <f t="shared" si="0"/>
        <v>0.62200106628754226</v>
      </c>
      <c r="E6">
        <v>1</v>
      </c>
    </row>
    <row r="7" spans="1:5" x14ac:dyDescent="0.25">
      <c r="A7" s="1" t="s">
        <v>4</v>
      </c>
      <c r="B7" s="8">
        <v>25650</v>
      </c>
      <c r="C7" s="7">
        <v>30</v>
      </c>
      <c r="D7" s="9">
        <f t="shared" si="0"/>
        <v>1.1695906432748537</v>
      </c>
      <c r="E7">
        <v>1</v>
      </c>
    </row>
    <row r="8" spans="1:5" x14ac:dyDescent="0.25">
      <c r="A8" s="1" t="s">
        <v>5</v>
      </c>
      <c r="B8" s="8">
        <v>57045</v>
      </c>
      <c r="C8" s="7">
        <v>207</v>
      </c>
      <c r="D8" s="9">
        <f t="shared" si="0"/>
        <v>3.6287141730212991</v>
      </c>
      <c r="E8">
        <v>2</v>
      </c>
    </row>
    <row r="9" spans="1:5" x14ac:dyDescent="0.25">
      <c r="A9" s="1" t="s">
        <v>6</v>
      </c>
      <c r="B9" s="8">
        <v>13604</v>
      </c>
      <c r="C9" s="7">
        <v>61</v>
      </c>
      <c r="D9" s="9">
        <f t="shared" si="0"/>
        <v>4.483975301381947</v>
      </c>
      <c r="E9">
        <v>3</v>
      </c>
    </row>
    <row r="10" spans="1:5" x14ac:dyDescent="0.25">
      <c r="A10" s="1" t="s">
        <v>7</v>
      </c>
      <c r="B10" s="8">
        <v>12234</v>
      </c>
      <c r="C10" s="7">
        <v>41</v>
      </c>
      <c r="D10" s="9">
        <f t="shared" si="0"/>
        <v>3.3513160045774071</v>
      </c>
      <c r="E10">
        <v>2</v>
      </c>
    </row>
    <row r="11" spans="1:5" x14ac:dyDescent="0.25">
      <c r="A11" s="1" t="s">
        <v>8</v>
      </c>
      <c r="B11" s="8">
        <v>33178</v>
      </c>
      <c r="C11" s="7">
        <v>70</v>
      </c>
      <c r="D11" s="9">
        <f t="shared" si="0"/>
        <v>2.1098318162637892</v>
      </c>
      <c r="E11">
        <v>1</v>
      </c>
    </row>
    <row r="12" spans="1:5" x14ac:dyDescent="0.25">
      <c r="A12" s="1" t="s">
        <v>9</v>
      </c>
      <c r="B12" s="8">
        <v>52059</v>
      </c>
      <c r="C12" s="7">
        <v>251</v>
      </c>
      <c r="D12" s="9">
        <f t="shared" si="0"/>
        <v>4.8214525826466126</v>
      </c>
      <c r="E12">
        <v>3</v>
      </c>
    </row>
    <row r="13" spans="1:5" x14ac:dyDescent="0.25">
      <c r="A13" s="2" t="s">
        <v>204</v>
      </c>
      <c r="B13" s="8">
        <v>115454</v>
      </c>
      <c r="C13" s="7">
        <v>888</v>
      </c>
      <c r="D13" s="9">
        <f t="shared" si="0"/>
        <v>7.6913749198815111</v>
      </c>
      <c r="E13">
        <v>4</v>
      </c>
    </row>
    <row r="14" spans="1:5" x14ac:dyDescent="0.25">
      <c r="A14" s="1" t="s">
        <v>10</v>
      </c>
      <c r="B14" s="8">
        <v>382405</v>
      </c>
      <c r="C14" s="7">
        <v>1097</v>
      </c>
      <c r="D14" s="9">
        <f t="shared" si="0"/>
        <v>2.8686863403982685</v>
      </c>
      <c r="E14">
        <v>2</v>
      </c>
    </row>
    <row r="15" spans="1:5" x14ac:dyDescent="0.25">
      <c r="A15" s="1" t="s">
        <v>11</v>
      </c>
      <c r="B15" s="8">
        <v>15797</v>
      </c>
      <c r="C15" s="7">
        <v>12</v>
      </c>
      <c r="D15" s="9">
        <f t="shared" si="0"/>
        <v>0.75963790593150604</v>
      </c>
      <c r="E15">
        <v>1</v>
      </c>
    </row>
    <row r="16" spans="1:5" x14ac:dyDescent="0.25">
      <c r="A16" s="1" t="s">
        <v>12</v>
      </c>
      <c r="B16" s="8">
        <v>36078</v>
      </c>
      <c r="C16" s="7">
        <v>74</v>
      </c>
      <c r="D16" s="9">
        <f t="shared" si="0"/>
        <v>2.0511114806807473</v>
      </c>
      <c r="E16">
        <v>1</v>
      </c>
    </row>
    <row r="17" spans="1:5" x14ac:dyDescent="0.25">
      <c r="A17" s="1" t="s">
        <v>13</v>
      </c>
      <c r="B17" s="8">
        <v>59604</v>
      </c>
      <c r="C17" s="7">
        <v>238</v>
      </c>
      <c r="D17" s="9">
        <f t="shared" si="0"/>
        <v>3.9930206026441177</v>
      </c>
      <c r="E17">
        <v>2</v>
      </c>
    </row>
    <row r="18" spans="1:5" x14ac:dyDescent="0.25">
      <c r="A18" s="1" t="s">
        <v>14</v>
      </c>
      <c r="B18" s="8">
        <v>16190</v>
      </c>
      <c r="C18" s="7">
        <v>20</v>
      </c>
      <c r="D18" s="9">
        <f t="shared" si="0"/>
        <v>1.2353304508956147</v>
      </c>
      <c r="E18">
        <v>1</v>
      </c>
    </row>
    <row r="19" spans="1:5" x14ac:dyDescent="0.25">
      <c r="A19" s="1" t="s">
        <v>15</v>
      </c>
      <c r="B19" s="8">
        <v>19665</v>
      </c>
      <c r="C19" s="7">
        <v>33</v>
      </c>
      <c r="D19" s="9">
        <f t="shared" si="0"/>
        <v>1.6781083142639206</v>
      </c>
      <c r="E19">
        <v>1</v>
      </c>
    </row>
    <row r="20" spans="1:5" x14ac:dyDescent="0.25">
      <c r="A20" s="1" t="s">
        <v>16</v>
      </c>
      <c r="B20" s="8">
        <v>15225</v>
      </c>
      <c r="C20" s="7">
        <v>22</v>
      </c>
      <c r="D20" s="9">
        <f t="shared" si="0"/>
        <v>1.444991789819376</v>
      </c>
      <c r="E20">
        <v>1</v>
      </c>
    </row>
    <row r="21" spans="1:5" x14ac:dyDescent="0.25">
      <c r="A21" s="1" t="s">
        <v>17</v>
      </c>
      <c r="B21" s="8">
        <v>25862</v>
      </c>
      <c r="C21" s="7">
        <v>64</v>
      </c>
      <c r="D21" s="9">
        <f t="shared" si="0"/>
        <v>2.4746732657953756</v>
      </c>
      <c r="E21">
        <v>2</v>
      </c>
    </row>
    <row r="22" spans="1:5" x14ac:dyDescent="0.25">
      <c r="A22" s="1" t="s">
        <v>18</v>
      </c>
      <c r="B22" s="8">
        <v>152285</v>
      </c>
      <c r="C22" s="7">
        <v>1147</v>
      </c>
      <c r="D22" s="9">
        <f t="shared" si="0"/>
        <v>7.531930262337065</v>
      </c>
      <c r="E22">
        <v>4</v>
      </c>
    </row>
    <row r="23" spans="1:5" x14ac:dyDescent="0.25">
      <c r="A23" s="1" t="s">
        <v>19</v>
      </c>
      <c r="B23" s="8">
        <v>76704</v>
      </c>
      <c r="C23" s="7">
        <v>130</v>
      </c>
      <c r="D23" s="9">
        <f t="shared" si="0"/>
        <v>1.6948268669169795</v>
      </c>
      <c r="E23">
        <v>1</v>
      </c>
    </row>
    <row r="24" spans="1:5" x14ac:dyDescent="0.25">
      <c r="A24" s="1" t="s">
        <v>20</v>
      </c>
      <c r="B24" s="8">
        <v>17853</v>
      </c>
      <c r="C24" s="7">
        <v>20</v>
      </c>
      <c r="D24" s="9">
        <f t="shared" si="0"/>
        <v>1.1202599002968689</v>
      </c>
      <c r="E24">
        <v>1</v>
      </c>
    </row>
    <row r="25" spans="1:5" x14ac:dyDescent="0.25">
      <c r="A25" s="1" t="s">
        <v>21</v>
      </c>
      <c r="B25" s="8">
        <v>163160</v>
      </c>
      <c r="C25" s="7">
        <v>593</v>
      </c>
      <c r="D25" s="9">
        <f t="shared" si="0"/>
        <v>3.6344692326550629</v>
      </c>
      <c r="E25">
        <v>2</v>
      </c>
    </row>
    <row r="26" spans="1:5" x14ac:dyDescent="0.25">
      <c r="A26" s="1" t="s">
        <v>22</v>
      </c>
      <c r="B26" s="8">
        <v>19528</v>
      </c>
      <c r="C26" s="7">
        <v>146</v>
      </c>
      <c r="D26" s="9">
        <f t="shared" si="0"/>
        <v>7.4764440802949617</v>
      </c>
      <c r="E26">
        <v>4</v>
      </c>
    </row>
    <row r="27" spans="1:5" x14ac:dyDescent="0.25">
      <c r="A27" s="1" t="s">
        <v>23</v>
      </c>
      <c r="B27" s="8">
        <v>41447</v>
      </c>
      <c r="C27" s="7">
        <v>101</v>
      </c>
      <c r="D27" s="9">
        <f t="shared" si="0"/>
        <v>2.4368470576881318</v>
      </c>
      <c r="E27">
        <v>2</v>
      </c>
    </row>
    <row r="28" spans="1:5" x14ac:dyDescent="0.25">
      <c r="A28" s="1" t="s">
        <v>24</v>
      </c>
      <c r="B28" s="8">
        <v>25478</v>
      </c>
      <c r="C28" s="7">
        <v>32</v>
      </c>
      <c r="D28" s="9">
        <f t="shared" si="0"/>
        <v>1.2559855561661042</v>
      </c>
      <c r="E28">
        <v>1</v>
      </c>
    </row>
    <row r="29" spans="1:5" x14ac:dyDescent="0.25">
      <c r="A29" s="1" t="s">
        <v>25</v>
      </c>
      <c r="B29" s="8">
        <v>18672</v>
      </c>
      <c r="C29" s="7">
        <v>26</v>
      </c>
      <c r="D29" s="9">
        <f t="shared" si="0"/>
        <v>1.3924592973436161</v>
      </c>
      <c r="E29">
        <v>1</v>
      </c>
    </row>
    <row r="30" spans="1:5" x14ac:dyDescent="0.25">
      <c r="A30" s="1" t="s">
        <v>26</v>
      </c>
      <c r="B30" s="8">
        <v>76131</v>
      </c>
      <c r="C30" s="7">
        <v>78</v>
      </c>
      <c r="D30" s="9">
        <f t="shared" si="0"/>
        <v>1.0245497891791779</v>
      </c>
      <c r="E30">
        <v>1</v>
      </c>
    </row>
    <row r="31" spans="1:5" x14ac:dyDescent="0.25">
      <c r="A31" s="1" t="s">
        <v>27</v>
      </c>
      <c r="B31" s="8">
        <v>20128</v>
      </c>
      <c r="C31" s="7">
        <v>50</v>
      </c>
      <c r="D31" s="9">
        <f t="shared" si="0"/>
        <v>2.4841017488076313</v>
      </c>
      <c r="E31">
        <v>2</v>
      </c>
    </row>
    <row r="32" spans="1:5" x14ac:dyDescent="0.25">
      <c r="A32" s="1" t="s">
        <v>28</v>
      </c>
      <c r="B32" s="8">
        <v>23263</v>
      </c>
      <c r="C32" s="7">
        <v>88</v>
      </c>
      <c r="D32" s="9">
        <f t="shared" si="0"/>
        <v>3.7828311051884969</v>
      </c>
      <c r="E32">
        <v>2</v>
      </c>
    </row>
    <row r="33" spans="1:5" x14ac:dyDescent="0.25">
      <c r="A33" s="1" t="s">
        <v>29</v>
      </c>
      <c r="B33" s="8">
        <v>40464</v>
      </c>
      <c r="C33" s="7">
        <v>100</v>
      </c>
      <c r="D33" s="9">
        <f t="shared" si="0"/>
        <v>2.4713325425069197</v>
      </c>
      <c r="E33">
        <v>2</v>
      </c>
    </row>
    <row r="34" spans="1:5" x14ac:dyDescent="0.25">
      <c r="A34" s="1" t="s">
        <v>30</v>
      </c>
      <c r="B34" s="8">
        <v>26885</v>
      </c>
      <c r="C34" s="7">
        <v>64</v>
      </c>
      <c r="D34" s="9">
        <f t="shared" si="0"/>
        <v>2.3805095778315049</v>
      </c>
      <c r="E34">
        <v>2</v>
      </c>
    </row>
    <row r="35" spans="1:5" x14ac:dyDescent="0.25">
      <c r="A35" s="1" t="s">
        <v>31</v>
      </c>
      <c r="B35" s="8">
        <v>19506</v>
      </c>
      <c r="C35" s="7">
        <v>83</v>
      </c>
      <c r="D35" s="9">
        <f t="shared" si="0"/>
        <v>4.2551009945657743</v>
      </c>
      <c r="E35">
        <v>3</v>
      </c>
    </row>
    <row r="36" spans="1:5" x14ac:dyDescent="0.25">
      <c r="A36" s="1" t="s">
        <v>32</v>
      </c>
      <c r="B36" s="8">
        <v>112289</v>
      </c>
      <c r="C36" s="7">
        <v>558</v>
      </c>
      <c r="D36" s="9">
        <f t="shared" si="0"/>
        <v>4.9693202361762951</v>
      </c>
      <c r="E36">
        <v>3</v>
      </c>
    </row>
    <row r="37" spans="1:5" x14ac:dyDescent="0.25">
      <c r="A37" s="1" t="s">
        <v>33</v>
      </c>
      <c r="B37" s="8">
        <v>24510</v>
      </c>
      <c r="C37" s="7">
        <v>25</v>
      </c>
      <c r="D37" s="9">
        <f t="shared" si="0"/>
        <v>1.0199918400652794</v>
      </c>
      <c r="E37">
        <v>1</v>
      </c>
    </row>
    <row r="38" spans="1:5" x14ac:dyDescent="0.25">
      <c r="A38" s="1" t="s">
        <v>34</v>
      </c>
      <c r="B38" s="8">
        <v>25135</v>
      </c>
      <c r="C38" s="7">
        <v>146</v>
      </c>
      <c r="D38" s="9">
        <f t="shared" si="0"/>
        <v>5.8086333797493532</v>
      </c>
      <c r="E38">
        <v>3</v>
      </c>
    </row>
    <row r="39" spans="1:5" x14ac:dyDescent="0.25">
      <c r="A39" s="1" t="s">
        <v>35</v>
      </c>
      <c r="B39" s="8">
        <v>85578</v>
      </c>
      <c r="C39" s="7">
        <v>132</v>
      </c>
      <c r="D39" s="9">
        <f t="shared" si="0"/>
        <v>1.542452499474164</v>
      </c>
      <c r="E39">
        <v>1</v>
      </c>
    </row>
    <row r="40" spans="1:5" x14ac:dyDescent="0.25">
      <c r="A40" s="1" t="s">
        <v>36</v>
      </c>
      <c r="B40" s="8">
        <v>53278</v>
      </c>
      <c r="C40" s="7">
        <v>167</v>
      </c>
      <c r="D40" s="9">
        <f t="shared" si="0"/>
        <v>3.1345020458725932</v>
      </c>
      <c r="E40">
        <v>2</v>
      </c>
    </row>
    <row r="41" spans="1:5" x14ac:dyDescent="0.25">
      <c r="A41" s="1" t="s">
        <v>217</v>
      </c>
      <c r="B41" s="8">
        <v>1335084</v>
      </c>
      <c r="C41" s="11">
        <v>5810</v>
      </c>
      <c r="D41" s="9">
        <f t="shared" si="0"/>
        <v>4.35178610484434</v>
      </c>
      <c r="E41">
        <v>3</v>
      </c>
    </row>
    <row r="42" spans="1:5" x14ac:dyDescent="0.25">
      <c r="A42" s="1" t="s">
        <v>37</v>
      </c>
      <c r="B42" s="8">
        <v>21016</v>
      </c>
      <c r="C42" s="7">
        <v>82</v>
      </c>
      <c r="D42" s="9">
        <f t="shared" si="0"/>
        <v>3.9017891130567186</v>
      </c>
      <c r="E42">
        <v>2</v>
      </c>
    </row>
    <row r="43" spans="1:5" x14ac:dyDescent="0.25">
      <c r="A43" s="1" t="s">
        <v>38</v>
      </c>
      <c r="B43" s="8">
        <v>40656</v>
      </c>
      <c r="C43" s="7">
        <v>119</v>
      </c>
      <c r="D43" s="9">
        <f t="shared" si="0"/>
        <v>2.9269972451790633</v>
      </c>
      <c r="E43">
        <v>2</v>
      </c>
    </row>
    <row r="44" spans="1:5" x14ac:dyDescent="0.25">
      <c r="A44" s="1" t="s">
        <v>39</v>
      </c>
      <c r="B44" s="8">
        <v>60579</v>
      </c>
      <c r="C44" s="7">
        <v>155</v>
      </c>
      <c r="D44" s="9">
        <f t="shared" si="0"/>
        <v>2.5586424338467126</v>
      </c>
      <c r="E44">
        <v>2</v>
      </c>
    </row>
    <row r="45" spans="1:5" x14ac:dyDescent="0.25">
      <c r="A45" s="1" t="s">
        <v>40</v>
      </c>
      <c r="B45" s="8">
        <v>21519</v>
      </c>
      <c r="C45" s="7">
        <v>138</v>
      </c>
      <c r="D45" s="9">
        <f t="shared" si="0"/>
        <v>6.4129374041544684</v>
      </c>
      <c r="E45">
        <v>4</v>
      </c>
    </row>
    <row r="46" spans="1:5" x14ac:dyDescent="0.25">
      <c r="A46" s="1" t="s">
        <v>41</v>
      </c>
      <c r="B46" s="8">
        <v>18044</v>
      </c>
      <c r="C46" s="7">
        <v>79</v>
      </c>
      <c r="D46" s="9">
        <f t="shared" si="0"/>
        <v>4.3781866548437156</v>
      </c>
      <c r="E46">
        <v>3</v>
      </c>
    </row>
    <row r="47" spans="1:5" x14ac:dyDescent="0.25">
      <c r="A47" s="1" t="s">
        <v>42</v>
      </c>
      <c r="B47" s="8">
        <v>11525</v>
      </c>
      <c r="C47" s="7">
        <v>9</v>
      </c>
      <c r="D47" s="9">
        <f t="shared" si="0"/>
        <v>0.78091106290672452</v>
      </c>
      <c r="E47">
        <v>1</v>
      </c>
    </row>
    <row r="48" spans="1:5" x14ac:dyDescent="0.25">
      <c r="A48" s="1" t="s">
        <v>43</v>
      </c>
      <c r="B48" s="8">
        <v>14804</v>
      </c>
      <c r="C48" s="7">
        <v>36</v>
      </c>
      <c r="D48" s="9">
        <f t="shared" si="0"/>
        <v>2.4317751958930023</v>
      </c>
      <c r="E48">
        <v>2</v>
      </c>
    </row>
    <row r="49" spans="1:5" x14ac:dyDescent="0.25">
      <c r="A49" s="1" t="s">
        <v>44</v>
      </c>
      <c r="B49" s="8">
        <v>18354</v>
      </c>
      <c r="C49" s="7">
        <v>34</v>
      </c>
      <c r="D49" s="9">
        <f t="shared" si="0"/>
        <v>1.8524572300316009</v>
      </c>
      <c r="E49">
        <v>1</v>
      </c>
    </row>
    <row r="50" spans="1:5" x14ac:dyDescent="0.25">
      <c r="A50" s="1" t="s">
        <v>45</v>
      </c>
      <c r="B50" s="8">
        <v>30316</v>
      </c>
      <c r="C50" s="7">
        <v>118</v>
      </c>
      <c r="D50" s="9">
        <f t="shared" si="0"/>
        <v>3.8923340810133262</v>
      </c>
      <c r="E50">
        <v>2</v>
      </c>
    </row>
    <row r="51" spans="1:5" x14ac:dyDescent="0.25">
      <c r="A51" s="1" t="s">
        <v>46</v>
      </c>
      <c r="B51" s="8">
        <v>147018</v>
      </c>
      <c r="C51" s="7">
        <v>463</v>
      </c>
      <c r="D51" s="9">
        <f t="shared" si="0"/>
        <v>3.1492742385286152</v>
      </c>
      <c r="E51">
        <v>2</v>
      </c>
    </row>
    <row r="52" spans="1:5" x14ac:dyDescent="0.25">
      <c r="A52" s="1" t="s">
        <v>47</v>
      </c>
      <c r="B52" s="8">
        <v>34055</v>
      </c>
      <c r="C52" s="7">
        <v>60</v>
      </c>
      <c r="D52" s="9">
        <f t="shared" si="0"/>
        <v>1.7618558214652769</v>
      </c>
      <c r="E52">
        <v>1</v>
      </c>
    </row>
    <row r="53" spans="1:5" x14ac:dyDescent="0.25">
      <c r="A53" s="1" t="s">
        <v>48</v>
      </c>
      <c r="B53" s="8">
        <v>17918</v>
      </c>
      <c r="C53" s="7">
        <v>74</v>
      </c>
      <c r="D53" s="9">
        <f t="shared" si="0"/>
        <v>4.1299252148677308</v>
      </c>
      <c r="E53">
        <v>3</v>
      </c>
    </row>
    <row r="54" spans="1:5" x14ac:dyDescent="0.25">
      <c r="A54" s="1" t="s">
        <v>49</v>
      </c>
      <c r="B54" s="8">
        <v>36469</v>
      </c>
      <c r="C54" s="7">
        <v>204</v>
      </c>
      <c r="D54" s="9">
        <f t="shared" si="0"/>
        <v>5.5937919877155942</v>
      </c>
      <c r="E54">
        <v>3</v>
      </c>
    </row>
    <row r="55" spans="1:5" x14ac:dyDescent="0.25">
      <c r="A55" s="1" t="s">
        <v>50</v>
      </c>
      <c r="B55" s="8">
        <v>49917</v>
      </c>
      <c r="C55" s="7">
        <v>93</v>
      </c>
      <c r="D55" s="9">
        <f t="shared" si="0"/>
        <v>1.8630927339383376</v>
      </c>
      <c r="E55">
        <v>1</v>
      </c>
    </row>
    <row r="56" spans="1:5" x14ac:dyDescent="0.25">
      <c r="A56" s="1" t="s">
        <v>51</v>
      </c>
      <c r="B56" s="8">
        <v>81553</v>
      </c>
      <c r="C56" s="7">
        <v>104</v>
      </c>
      <c r="D56" s="9">
        <f t="shared" si="0"/>
        <v>1.2752443196448935</v>
      </c>
      <c r="E56">
        <v>1</v>
      </c>
    </row>
    <row r="57" spans="1:5" x14ac:dyDescent="0.25">
      <c r="A57" s="1" t="s">
        <v>52</v>
      </c>
      <c r="B57" s="8">
        <v>21763</v>
      </c>
      <c r="C57" s="7">
        <v>29</v>
      </c>
      <c r="D57" s="9">
        <f t="shared" si="0"/>
        <v>1.332536874511786</v>
      </c>
      <c r="E57">
        <v>1</v>
      </c>
    </row>
    <row r="58" spans="1:5" x14ac:dyDescent="0.25">
      <c r="A58" s="1" t="s">
        <v>53</v>
      </c>
      <c r="B58" s="8">
        <v>83692</v>
      </c>
      <c r="C58" s="7">
        <v>182</v>
      </c>
      <c r="D58" s="9">
        <f t="shared" si="0"/>
        <v>2.1746403479424554</v>
      </c>
      <c r="E58">
        <v>1</v>
      </c>
    </row>
    <row r="59" spans="1:5" x14ac:dyDescent="0.25">
      <c r="A59" s="1" t="s">
        <v>54</v>
      </c>
      <c r="B59" s="8">
        <v>24653</v>
      </c>
      <c r="C59" s="7">
        <v>128</v>
      </c>
      <c r="D59" s="9">
        <f t="shared" si="0"/>
        <v>5.192065874335781</v>
      </c>
      <c r="E59">
        <v>3</v>
      </c>
    </row>
    <row r="60" spans="1:5" x14ac:dyDescent="0.25">
      <c r="A60" s="1" t="s">
        <v>55</v>
      </c>
      <c r="B60" s="8">
        <v>56660</v>
      </c>
      <c r="C60" s="7">
        <v>67</v>
      </c>
      <c r="D60" s="9">
        <f t="shared" si="0"/>
        <v>1.1824920578891633</v>
      </c>
      <c r="E60">
        <v>1</v>
      </c>
    </row>
    <row r="61" spans="1:5" x14ac:dyDescent="0.25">
      <c r="A61" s="1" t="s">
        <v>56</v>
      </c>
      <c r="B61" s="8">
        <v>22676</v>
      </c>
      <c r="C61" s="7">
        <v>65</v>
      </c>
      <c r="D61" s="9">
        <f t="shared" si="0"/>
        <v>2.8664667489857116</v>
      </c>
      <c r="E61">
        <v>2</v>
      </c>
    </row>
    <row r="62" spans="1:5" x14ac:dyDescent="0.25">
      <c r="A62" s="1" t="s">
        <v>57</v>
      </c>
      <c r="B62" s="8">
        <v>19232</v>
      </c>
      <c r="C62" s="7">
        <v>23</v>
      </c>
      <c r="D62" s="9">
        <f t="shared" si="0"/>
        <v>1.1959234608985025</v>
      </c>
      <c r="E62">
        <v>1</v>
      </c>
    </row>
    <row r="63" spans="1:5" x14ac:dyDescent="0.25">
      <c r="A63" s="1" t="s">
        <v>58</v>
      </c>
      <c r="B63" s="8">
        <v>37709</v>
      </c>
      <c r="C63" s="7">
        <v>74</v>
      </c>
      <c r="D63" s="9">
        <f t="shared" si="0"/>
        <v>1.9623962449282664</v>
      </c>
      <c r="E63">
        <v>1</v>
      </c>
    </row>
    <row r="64" spans="1:5" x14ac:dyDescent="0.25">
      <c r="A64" s="1" t="s">
        <v>59</v>
      </c>
      <c r="B64" s="8">
        <v>48493</v>
      </c>
      <c r="C64" s="7">
        <v>130</v>
      </c>
      <c r="D64" s="9">
        <f t="shared" si="0"/>
        <v>2.6807992906192646</v>
      </c>
      <c r="E64">
        <v>2</v>
      </c>
    </row>
    <row r="65" spans="1:5" x14ac:dyDescent="0.25">
      <c r="A65" s="1" t="s">
        <v>60</v>
      </c>
      <c r="B65" s="8">
        <v>100718</v>
      </c>
      <c r="C65" s="7">
        <v>371</v>
      </c>
      <c r="D65" s="9">
        <f t="shared" si="0"/>
        <v>3.6835520959510712</v>
      </c>
      <c r="E65">
        <v>2</v>
      </c>
    </row>
    <row r="66" spans="1:5" x14ac:dyDescent="0.25">
      <c r="A66" s="1" t="s">
        <v>61</v>
      </c>
      <c r="B66" s="8">
        <v>21954</v>
      </c>
      <c r="C66" s="7">
        <v>37</v>
      </c>
      <c r="D66" s="9">
        <f t="shared" si="0"/>
        <v>1.6853420788922291</v>
      </c>
      <c r="E66">
        <v>1</v>
      </c>
    </row>
    <row r="67" spans="1:5" x14ac:dyDescent="0.25">
      <c r="A67" s="1" t="s">
        <v>62</v>
      </c>
      <c r="B67" s="8">
        <v>46938</v>
      </c>
      <c r="C67" s="7">
        <v>112</v>
      </c>
      <c r="D67" s="9">
        <f t="shared" ref="D67:D130" si="1">(C67/B67)*1000</f>
        <v>2.3861263794793133</v>
      </c>
      <c r="E67">
        <v>2</v>
      </c>
    </row>
    <row r="68" spans="1:5" x14ac:dyDescent="0.25">
      <c r="A68" s="1" t="s">
        <v>63</v>
      </c>
      <c r="B68" s="8">
        <v>43047</v>
      </c>
      <c r="C68" s="7">
        <v>175</v>
      </c>
      <c r="D68" s="9">
        <f t="shared" si="1"/>
        <v>4.065323948242618</v>
      </c>
      <c r="E68">
        <v>3</v>
      </c>
    </row>
    <row r="69" spans="1:5" x14ac:dyDescent="0.25">
      <c r="A69" s="1" t="s">
        <v>64</v>
      </c>
      <c r="B69" s="8">
        <v>19873</v>
      </c>
      <c r="C69" s="7">
        <v>45</v>
      </c>
      <c r="D69" s="9">
        <f t="shared" si="1"/>
        <v>2.2643788054143816</v>
      </c>
      <c r="E69">
        <v>2</v>
      </c>
    </row>
    <row r="70" spans="1:5" x14ac:dyDescent="0.25">
      <c r="A70" s="1" t="s">
        <v>65</v>
      </c>
      <c r="B70" s="8">
        <v>87001</v>
      </c>
      <c r="C70" s="7">
        <v>201</v>
      </c>
      <c r="D70" s="9">
        <f t="shared" si="1"/>
        <v>2.3103182722037676</v>
      </c>
      <c r="E70">
        <v>2</v>
      </c>
    </row>
    <row r="71" spans="1:5" x14ac:dyDescent="0.25">
      <c r="A71" s="1" t="s">
        <v>66</v>
      </c>
      <c r="B71" s="8">
        <v>61718</v>
      </c>
      <c r="C71" s="7">
        <v>74</v>
      </c>
      <c r="D71" s="9">
        <f t="shared" si="1"/>
        <v>1.1990019119219677</v>
      </c>
      <c r="E71">
        <v>1</v>
      </c>
    </row>
    <row r="72" spans="1:5" x14ac:dyDescent="0.25">
      <c r="A72" s="1" t="s">
        <v>67</v>
      </c>
      <c r="B72" s="8">
        <v>126065</v>
      </c>
      <c r="C72" s="7">
        <v>419</v>
      </c>
      <c r="D72" s="9">
        <f t="shared" si="1"/>
        <v>3.3236822274223616</v>
      </c>
      <c r="E72">
        <v>2</v>
      </c>
    </row>
    <row r="73" spans="1:5" x14ac:dyDescent="0.25">
      <c r="A73" s="1" t="s">
        <v>68</v>
      </c>
      <c r="B73" s="8">
        <v>50690</v>
      </c>
      <c r="C73" s="7">
        <v>113</v>
      </c>
      <c r="D73" s="9">
        <f t="shared" si="1"/>
        <v>2.2292365358058785</v>
      </c>
      <c r="E73">
        <v>2</v>
      </c>
    </row>
    <row r="74" spans="1:5" x14ac:dyDescent="0.25">
      <c r="A74" s="1" t="s">
        <v>69</v>
      </c>
      <c r="B74" s="8">
        <v>84404</v>
      </c>
      <c r="C74" s="7">
        <v>255</v>
      </c>
      <c r="D74" s="9">
        <f t="shared" si="1"/>
        <v>3.0211838301502301</v>
      </c>
      <c r="E74">
        <v>2</v>
      </c>
    </row>
    <row r="75" spans="1:5" x14ac:dyDescent="0.25">
      <c r="A75" s="1" t="s">
        <v>70</v>
      </c>
      <c r="B75" s="8">
        <v>10646</v>
      </c>
      <c r="C75" s="7">
        <v>18</v>
      </c>
      <c r="D75" s="9">
        <f t="shared" si="1"/>
        <v>1.6907758782641369</v>
      </c>
      <c r="E75">
        <v>1</v>
      </c>
    </row>
    <row r="76" spans="1:5" x14ac:dyDescent="0.25">
      <c r="A76" s="1" t="s">
        <v>71</v>
      </c>
      <c r="B76" s="8">
        <v>40566</v>
      </c>
      <c r="C76" s="7">
        <v>88</v>
      </c>
      <c r="D76" s="9">
        <f t="shared" si="1"/>
        <v>2.1693043435389243</v>
      </c>
      <c r="E76">
        <v>1</v>
      </c>
    </row>
    <row r="77" spans="1:5" x14ac:dyDescent="0.25">
      <c r="A77" s="1" t="s">
        <v>72</v>
      </c>
      <c r="B77" s="8">
        <v>25032</v>
      </c>
      <c r="C77" s="7">
        <v>54</v>
      </c>
      <c r="D77" s="9">
        <f t="shared" si="1"/>
        <v>2.1572387344199426</v>
      </c>
      <c r="E77">
        <v>1</v>
      </c>
    </row>
    <row r="78" spans="1:5" x14ac:dyDescent="0.25">
      <c r="A78" s="1" t="s">
        <v>73</v>
      </c>
      <c r="B78" s="8">
        <v>8618</v>
      </c>
      <c r="C78" s="7">
        <v>39</v>
      </c>
      <c r="D78" s="9">
        <f t="shared" si="1"/>
        <v>4.5254119285216987</v>
      </c>
      <c r="E78">
        <v>3</v>
      </c>
    </row>
    <row r="79" spans="1:5" x14ac:dyDescent="0.25">
      <c r="A79" s="1" t="s">
        <v>74</v>
      </c>
      <c r="B79" s="8">
        <v>22490</v>
      </c>
      <c r="C79" s="7">
        <v>84</v>
      </c>
      <c r="D79" s="9">
        <f t="shared" si="1"/>
        <v>3.7349933303690532</v>
      </c>
      <c r="E79">
        <v>2</v>
      </c>
    </row>
    <row r="80" spans="1:5" x14ac:dyDescent="0.25">
      <c r="A80" s="1" t="s">
        <v>75</v>
      </c>
      <c r="B80" s="8">
        <v>32924</v>
      </c>
      <c r="C80" s="7">
        <v>140</v>
      </c>
      <c r="D80" s="9">
        <f t="shared" si="1"/>
        <v>4.2522172275543673</v>
      </c>
      <c r="E80">
        <v>3</v>
      </c>
    </row>
    <row r="81" spans="1:5" x14ac:dyDescent="0.25">
      <c r="A81" s="1" t="s">
        <v>76</v>
      </c>
      <c r="B81" s="8">
        <v>13001</v>
      </c>
      <c r="C81" s="7">
        <v>15</v>
      </c>
      <c r="D81" s="9">
        <f t="shared" si="1"/>
        <v>1.1537574032766711</v>
      </c>
      <c r="E81">
        <v>1</v>
      </c>
    </row>
    <row r="82" spans="1:5" x14ac:dyDescent="0.25">
      <c r="A82" s="1" t="s">
        <v>77</v>
      </c>
      <c r="B82" s="8">
        <v>21302</v>
      </c>
      <c r="C82" s="7">
        <v>40</v>
      </c>
      <c r="D82" s="9">
        <f t="shared" si="1"/>
        <v>1.8777579569993428</v>
      </c>
      <c r="E82">
        <v>1</v>
      </c>
    </row>
    <row r="83" spans="1:5" x14ac:dyDescent="0.25">
      <c r="A83" s="1" t="s">
        <v>78</v>
      </c>
      <c r="B83" s="8">
        <v>39792</v>
      </c>
      <c r="C83" s="7">
        <v>78</v>
      </c>
      <c r="D83" s="9">
        <f t="shared" si="1"/>
        <v>1.9601930036188178</v>
      </c>
      <c r="E83">
        <v>1</v>
      </c>
    </row>
    <row r="84" spans="1:5" x14ac:dyDescent="0.25">
      <c r="A84" s="1" t="s">
        <v>79</v>
      </c>
      <c r="B84" s="8">
        <v>68082</v>
      </c>
      <c r="C84" s="7">
        <v>126</v>
      </c>
      <c r="D84" s="9">
        <f t="shared" si="1"/>
        <v>1.8507094386181369</v>
      </c>
      <c r="E84">
        <v>1</v>
      </c>
    </row>
    <row r="85" spans="1:5" x14ac:dyDescent="0.25">
      <c r="A85" s="1" t="s">
        <v>80</v>
      </c>
      <c r="B85" s="8">
        <v>23554</v>
      </c>
      <c r="C85" s="7">
        <v>82</v>
      </c>
      <c r="D85" s="9">
        <f t="shared" si="1"/>
        <v>3.4813619767343122</v>
      </c>
      <c r="E85">
        <v>2</v>
      </c>
    </row>
    <row r="86" spans="1:5" x14ac:dyDescent="0.25">
      <c r="A86" s="1" t="s">
        <v>81</v>
      </c>
      <c r="B86" s="8">
        <v>50448</v>
      </c>
      <c r="C86" s="7">
        <v>144</v>
      </c>
      <c r="D86" s="9">
        <f t="shared" si="1"/>
        <v>2.8544243577545196</v>
      </c>
      <c r="E86">
        <v>2</v>
      </c>
    </row>
    <row r="87" spans="1:5" x14ac:dyDescent="0.25">
      <c r="A87" s="1" t="s">
        <v>82</v>
      </c>
      <c r="B87" s="8">
        <v>55530</v>
      </c>
      <c r="C87" s="7">
        <v>150</v>
      </c>
      <c r="D87" s="9">
        <f t="shared" si="1"/>
        <v>2.7012425715829282</v>
      </c>
      <c r="E87">
        <v>2</v>
      </c>
    </row>
    <row r="88" spans="1:5" x14ac:dyDescent="0.25">
      <c r="A88" s="1" t="s">
        <v>83</v>
      </c>
      <c r="B88" s="8">
        <v>23085</v>
      </c>
      <c r="C88" s="7">
        <v>87</v>
      </c>
      <c r="D88" s="9">
        <f t="shared" si="1"/>
        <v>3.7686809616634176</v>
      </c>
      <c r="E88">
        <v>2</v>
      </c>
    </row>
    <row r="89" spans="1:5" x14ac:dyDescent="0.25">
      <c r="A89" s="1" t="s">
        <v>84</v>
      </c>
      <c r="B89" s="8">
        <v>145386</v>
      </c>
      <c r="C89" s="7">
        <v>290</v>
      </c>
      <c r="D89" s="9">
        <f t="shared" si="1"/>
        <v>1.9946899976613979</v>
      </c>
      <c r="E89">
        <v>1</v>
      </c>
    </row>
    <row r="90" spans="1:5" x14ac:dyDescent="0.25">
      <c r="A90" s="1" t="s">
        <v>85</v>
      </c>
      <c r="B90" s="8">
        <v>15099</v>
      </c>
      <c r="C90" s="7">
        <v>22</v>
      </c>
      <c r="D90" s="9">
        <f t="shared" si="1"/>
        <v>1.457050135770581</v>
      </c>
      <c r="E90">
        <v>1</v>
      </c>
    </row>
    <row r="91" spans="1:5" x14ac:dyDescent="0.25">
      <c r="A91" s="1" t="s">
        <v>86</v>
      </c>
      <c r="B91" s="8">
        <v>58756</v>
      </c>
      <c r="C91" s="7">
        <v>85</v>
      </c>
      <c r="D91" s="9">
        <f t="shared" si="1"/>
        <v>1.4466607665600111</v>
      </c>
      <c r="E91">
        <v>1</v>
      </c>
    </row>
    <row r="92" spans="1:5" x14ac:dyDescent="0.25">
      <c r="A92" s="1" t="s">
        <v>87</v>
      </c>
      <c r="B92" s="8">
        <v>27108</v>
      </c>
      <c r="C92" s="7">
        <v>65</v>
      </c>
      <c r="D92" s="9">
        <f t="shared" si="1"/>
        <v>2.3978161428360631</v>
      </c>
      <c r="E92">
        <v>2</v>
      </c>
    </row>
    <row r="93" spans="1:5" x14ac:dyDescent="0.25">
      <c r="A93" s="1" t="s">
        <v>88</v>
      </c>
      <c r="B93" s="8">
        <v>23594</v>
      </c>
      <c r="C93" s="7">
        <v>89</v>
      </c>
      <c r="D93" s="9">
        <f t="shared" si="1"/>
        <v>3.7721454607103504</v>
      </c>
      <c r="E93">
        <v>2</v>
      </c>
    </row>
    <row r="94" spans="1:5" x14ac:dyDescent="0.25">
      <c r="A94" s="1" t="s">
        <v>89</v>
      </c>
      <c r="B94" s="8">
        <v>36934</v>
      </c>
      <c r="C94" s="7">
        <v>26</v>
      </c>
      <c r="D94" s="9">
        <f t="shared" si="1"/>
        <v>0.70395841230302703</v>
      </c>
      <c r="E94">
        <v>1</v>
      </c>
    </row>
    <row r="95" spans="1:5" x14ac:dyDescent="0.25">
      <c r="A95" s="1" t="s">
        <v>90</v>
      </c>
      <c r="B95" s="8">
        <v>43467</v>
      </c>
      <c r="C95" s="7">
        <v>23</v>
      </c>
      <c r="D95" s="9">
        <f t="shared" si="1"/>
        <v>0.52913704649504223</v>
      </c>
      <c r="E95">
        <v>1</v>
      </c>
    </row>
    <row r="96" spans="1:5" x14ac:dyDescent="0.25">
      <c r="A96" s="1" t="s">
        <v>91</v>
      </c>
      <c r="B96" s="8">
        <v>27615</v>
      </c>
      <c r="C96" s="7">
        <v>50</v>
      </c>
      <c r="D96" s="9">
        <f t="shared" si="1"/>
        <v>1.810610175629187</v>
      </c>
      <c r="E96">
        <v>1</v>
      </c>
    </row>
    <row r="97" spans="1:5" x14ac:dyDescent="0.25">
      <c r="A97" s="1" t="s">
        <v>92</v>
      </c>
      <c r="B97" s="8">
        <v>18567</v>
      </c>
      <c r="C97" s="7">
        <v>46</v>
      </c>
      <c r="D97" s="9">
        <f t="shared" si="1"/>
        <v>2.4775138686917648</v>
      </c>
      <c r="E97">
        <v>2</v>
      </c>
    </row>
    <row r="98" spans="1:5" x14ac:dyDescent="0.25">
      <c r="A98" s="1" t="s">
        <v>93</v>
      </c>
      <c r="B98" s="8">
        <v>29469</v>
      </c>
      <c r="C98" s="7">
        <v>390</v>
      </c>
      <c r="D98" s="9">
        <f t="shared" si="1"/>
        <v>13.23424615697852</v>
      </c>
      <c r="E98">
        <v>7</v>
      </c>
    </row>
    <row r="99" spans="1:5" x14ac:dyDescent="0.25">
      <c r="A99" s="1" t="s">
        <v>94</v>
      </c>
      <c r="B99" s="8">
        <v>23906</v>
      </c>
      <c r="C99" s="7">
        <v>47</v>
      </c>
      <c r="D99" s="9">
        <f t="shared" si="1"/>
        <v>1.9660336317242535</v>
      </c>
      <c r="E99">
        <v>1</v>
      </c>
    </row>
    <row r="100" spans="1:5" x14ac:dyDescent="0.25">
      <c r="A100" s="1" t="s">
        <v>95</v>
      </c>
      <c r="B100" s="8">
        <v>44798</v>
      </c>
      <c r="C100" s="7">
        <v>143</v>
      </c>
      <c r="D100" s="9">
        <f t="shared" si="1"/>
        <v>3.1921067904817177</v>
      </c>
      <c r="E100">
        <v>2</v>
      </c>
    </row>
    <row r="101" spans="1:5" x14ac:dyDescent="0.25">
      <c r="A101" s="1" t="s">
        <v>96</v>
      </c>
      <c r="B101" s="8">
        <v>20409</v>
      </c>
      <c r="C101" s="7">
        <v>167</v>
      </c>
      <c r="D101" s="9">
        <f t="shared" si="1"/>
        <v>8.1826645107550586</v>
      </c>
      <c r="E101">
        <v>5</v>
      </c>
    </row>
    <row r="102" spans="1:5" x14ac:dyDescent="0.25">
      <c r="A102" s="1" t="s">
        <v>97</v>
      </c>
      <c r="B102" s="8">
        <v>18175</v>
      </c>
      <c r="C102" s="7">
        <v>74</v>
      </c>
      <c r="D102" s="9">
        <f t="shared" si="1"/>
        <v>4.0715268225584591</v>
      </c>
      <c r="E102">
        <v>3</v>
      </c>
    </row>
    <row r="103" spans="1:5" x14ac:dyDescent="0.25">
      <c r="A103" s="1" t="s">
        <v>98</v>
      </c>
      <c r="B103" s="8">
        <v>113005</v>
      </c>
      <c r="C103" s="7">
        <v>358</v>
      </c>
      <c r="D103" s="9">
        <f t="shared" si="1"/>
        <v>3.1680014158665544</v>
      </c>
      <c r="E103">
        <v>2</v>
      </c>
    </row>
    <row r="104" spans="1:5" x14ac:dyDescent="0.25">
      <c r="A104" s="1" t="s">
        <v>99</v>
      </c>
      <c r="B104" s="8">
        <v>18037</v>
      </c>
      <c r="C104" s="7">
        <v>136</v>
      </c>
      <c r="D104" s="9">
        <f t="shared" si="1"/>
        <v>7.5400565504241284</v>
      </c>
      <c r="E104">
        <v>4</v>
      </c>
    </row>
    <row r="105" spans="1:5" x14ac:dyDescent="0.25">
      <c r="A105" s="1" t="s">
        <v>100</v>
      </c>
      <c r="B105" s="8">
        <v>18403</v>
      </c>
      <c r="C105" s="7">
        <v>56</v>
      </c>
      <c r="D105" s="9">
        <f t="shared" si="1"/>
        <v>3.0429821224800304</v>
      </c>
      <c r="E105">
        <v>2</v>
      </c>
    </row>
    <row r="106" spans="1:5" x14ac:dyDescent="0.25">
      <c r="A106" s="1" t="s">
        <v>101</v>
      </c>
      <c r="B106" s="8">
        <v>25972</v>
      </c>
      <c r="C106" s="7">
        <v>36</v>
      </c>
      <c r="D106" s="9">
        <f t="shared" si="1"/>
        <v>1.3861081164330817</v>
      </c>
      <c r="E106">
        <v>1</v>
      </c>
    </row>
    <row r="107" spans="1:5" x14ac:dyDescent="0.25">
      <c r="A107" s="1" t="s">
        <v>102</v>
      </c>
      <c r="B107" s="8">
        <v>22915</v>
      </c>
      <c r="C107" s="7">
        <v>69</v>
      </c>
      <c r="D107" s="9">
        <f t="shared" si="1"/>
        <v>3.0111280820423305</v>
      </c>
      <c r="E107">
        <v>2</v>
      </c>
    </row>
    <row r="108" spans="1:5" x14ac:dyDescent="0.25">
      <c r="A108" s="1" t="s">
        <v>103</v>
      </c>
      <c r="B108" s="8">
        <v>22506</v>
      </c>
      <c r="C108" s="7">
        <v>96</v>
      </c>
      <c r="D108" s="9">
        <f t="shared" si="1"/>
        <v>4.2655291922154088</v>
      </c>
      <c r="E108">
        <v>3</v>
      </c>
    </row>
    <row r="109" spans="1:5" x14ac:dyDescent="0.25">
      <c r="A109" s="1" t="s">
        <v>104</v>
      </c>
      <c r="B109" s="8">
        <v>73999</v>
      </c>
      <c r="C109" s="7">
        <v>43</v>
      </c>
      <c r="D109" s="9">
        <f t="shared" si="1"/>
        <v>0.5810889336342383</v>
      </c>
      <c r="E109">
        <v>1</v>
      </c>
    </row>
    <row r="110" spans="1:5" x14ac:dyDescent="0.25">
      <c r="A110" s="1" t="s">
        <v>105</v>
      </c>
      <c r="B110" s="8">
        <v>60342</v>
      </c>
      <c r="C110" s="7">
        <v>109</v>
      </c>
      <c r="D110" s="9">
        <f t="shared" si="1"/>
        <v>1.8063703556395214</v>
      </c>
      <c r="E110">
        <v>1</v>
      </c>
    </row>
    <row r="111" spans="1:5" x14ac:dyDescent="0.25">
      <c r="A111" s="1" t="s">
        <v>106</v>
      </c>
      <c r="B111" s="8">
        <v>13418</v>
      </c>
      <c r="C111" s="7">
        <v>23</v>
      </c>
      <c r="D111" s="9">
        <f t="shared" si="1"/>
        <v>1.7141153674169027</v>
      </c>
      <c r="E111">
        <v>1</v>
      </c>
    </row>
    <row r="112" spans="1:5" x14ac:dyDescent="0.25">
      <c r="A112" s="1" t="s">
        <v>107</v>
      </c>
      <c r="B112" s="8">
        <v>11603</v>
      </c>
      <c r="C112" s="7">
        <v>16</v>
      </c>
      <c r="D112" s="9">
        <f t="shared" si="1"/>
        <v>1.3789537188658108</v>
      </c>
      <c r="E112">
        <v>1</v>
      </c>
    </row>
    <row r="113" spans="1:5" x14ac:dyDescent="0.25">
      <c r="A113" s="1" t="s">
        <v>108</v>
      </c>
      <c r="B113" s="8">
        <v>32265</v>
      </c>
      <c r="C113" s="7">
        <v>89</v>
      </c>
      <c r="D113" s="9">
        <f t="shared" si="1"/>
        <v>2.758406942507361</v>
      </c>
      <c r="E113">
        <v>2</v>
      </c>
    </row>
    <row r="114" spans="1:5" x14ac:dyDescent="0.25">
      <c r="A114" s="1" t="s">
        <v>109</v>
      </c>
      <c r="B114" s="8">
        <v>13287</v>
      </c>
      <c r="C114" s="7">
        <v>28</v>
      </c>
      <c r="D114" s="9">
        <f t="shared" si="1"/>
        <v>2.107322947241665</v>
      </c>
      <c r="E114">
        <v>1</v>
      </c>
    </row>
    <row r="115" spans="1:5" x14ac:dyDescent="0.25">
      <c r="A115" s="1" t="s">
        <v>110</v>
      </c>
      <c r="B115" s="8">
        <v>19366</v>
      </c>
      <c r="C115" s="7">
        <v>51</v>
      </c>
      <c r="D115" s="9">
        <f t="shared" si="1"/>
        <v>2.6334813590829289</v>
      </c>
      <c r="E115">
        <v>2</v>
      </c>
    </row>
    <row r="116" spans="1:5" x14ac:dyDescent="0.25">
      <c r="A116" s="1" t="s">
        <v>111</v>
      </c>
      <c r="B116" s="8">
        <v>14116</v>
      </c>
      <c r="C116" s="7">
        <v>61</v>
      </c>
      <c r="D116" s="9">
        <f t="shared" si="1"/>
        <v>4.3213374893737599</v>
      </c>
      <c r="E116">
        <v>3</v>
      </c>
    </row>
    <row r="117" spans="1:5" x14ac:dyDescent="0.25">
      <c r="A117" s="1" t="s">
        <v>112</v>
      </c>
      <c r="B117" s="8">
        <v>26294</v>
      </c>
      <c r="C117" s="7">
        <v>33</v>
      </c>
      <c r="D117" s="9">
        <f t="shared" si="1"/>
        <v>1.255039172434776</v>
      </c>
      <c r="E117">
        <v>1</v>
      </c>
    </row>
    <row r="118" spans="1:5" x14ac:dyDescent="0.25">
      <c r="A118" s="1" t="s">
        <v>113</v>
      </c>
      <c r="B118" s="8">
        <v>17417</v>
      </c>
      <c r="C118" s="7">
        <v>87</v>
      </c>
      <c r="D118" s="9">
        <f t="shared" si="1"/>
        <v>4.9951197106275478</v>
      </c>
      <c r="E118">
        <v>3</v>
      </c>
    </row>
    <row r="119" spans="1:5" x14ac:dyDescent="0.25">
      <c r="A119" s="1" t="s">
        <v>114</v>
      </c>
      <c r="B119" s="8">
        <v>48743</v>
      </c>
      <c r="C119" s="7">
        <v>100</v>
      </c>
      <c r="D119" s="9">
        <f t="shared" si="1"/>
        <v>2.0515766366452621</v>
      </c>
      <c r="E119">
        <v>1</v>
      </c>
    </row>
    <row r="120" spans="1:5" x14ac:dyDescent="0.25">
      <c r="A120" s="1" t="s">
        <v>115</v>
      </c>
      <c r="B120" s="8">
        <v>40495</v>
      </c>
      <c r="C120" s="7">
        <v>114</v>
      </c>
      <c r="D120" s="9">
        <f t="shared" si="1"/>
        <v>2.8151623657241638</v>
      </c>
      <c r="E120">
        <v>2</v>
      </c>
    </row>
    <row r="121" spans="1:5" x14ac:dyDescent="0.25">
      <c r="A121" s="1" t="s">
        <v>116</v>
      </c>
      <c r="B121" s="8">
        <v>58181</v>
      </c>
      <c r="C121" s="7">
        <v>351</v>
      </c>
      <c r="D121" s="9">
        <f t="shared" si="1"/>
        <v>6.0328973376188104</v>
      </c>
      <c r="E121">
        <v>4</v>
      </c>
    </row>
    <row r="122" spans="1:5" x14ac:dyDescent="0.25">
      <c r="A122" s="1" t="s">
        <v>117</v>
      </c>
      <c r="B122" s="8">
        <v>16933</v>
      </c>
      <c r="C122" s="7">
        <v>9</v>
      </c>
      <c r="D122" s="9">
        <f t="shared" si="1"/>
        <v>0.53150652571901025</v>
      </c>
      <c r="E122">
        <v>1</v>
      </c>
    </row>
    <row r="123" spans="1:5" x14ac:dyDescent="0.25">
      <c r="A123" s="1" t="s">
        <v>118</v>
      </c>
      <c r="B123" s="8">
        <v>165404</v>
      </c>
      <c r="C123" s="7">
        <v>1036</v>
      </c>
      <c r="D123" s="9">
        <f t="shared" si="1"/>
        <v>6.2634519116829095</v>
      </c>
      <c r="E123">
        <v>4</v>
      </c>
    </row>
    <row r="124" spans="1:5" x14ac:dyDescent="0.25">
      <c r="A124" s="1" t="s">
        <v>119</v>
      </c>
      <c r="B124" s="8">
        <v>100582</v>
      </c>
      <c r="C124" s="7">
        <v>323</v>
      </c>
      <c r="D124" s="9">
        <f t="shared" si="1"/>
        <v>3.2113101747827644</v>
      </c>
      <c r="E124">
        <v>2</v>
      </c>
    </row>
    <row r="125" spans="1:5" x14ac:dyDescent="0.25">
      <c r="A125" s="1" t="s">
        <v>120</v>
      </c>
      <c r="B125" s="8">
        <v>36827</v>
      </c>
      <c r="C125" s="7">
        <v>73</v>
      </c>
      <c r="D125" s="9">
        <f t="shared" si="1"/>
        <v>1.9822412903576181</v>
      </c>
      <c r="E125">
        <v>1</v>
      </c>
    </row>
    <row r="126" spans="1:5" x14ac:dyDescent="0.25">
      <c r="A126" s="1" t="s">
        <v>121</v>
      </c>
      <c r="B126" s="8">
        <v>317322</v>
      </c>
      <c r="C126" s="12">
        <v>458</v>
      </c>
      <c r="D126" s="9">
        <f t="shared" si="1"/>
        <v>1.4433288583835977</v>
      </c>
      <c r="E126">
        <v>1</v>
      </c>
    </row>
    <row r="127" spans="1:5" x14ac:dyDescent="0.25">
      <c r="A127" s="1" t="s">
        <v>122</v>
      </c>
      <c r="B127" s="8">
        <v>27373</v>
      </c>
      <c r="C127" s="7">
        <v>74</v>
      </c>
      <c r="D127" s="9">
        <f t="shared" si="1"/>
        <v>2.7033938552588319</v>
      </c>
      <c r="E127">
        <v>2</v>
      </c>
    </row>
    <row r="128" spans="1:5" x14ac:dyDescent="0.25">
      <c r="A128" s="1" t="s">
        <v>123</v>
      </c>
      <c r="B128" s="8">
        <v>33972</v>
      </c>
      <c r="C128" s="7">
        <v>36</v>
      </c>
      <c r="D128" s="9">
        <f t="shared" si="1"/>
        <v>1.0596962204168139</v>
      </c>
      <c r="E128">
        <v>1</v>
      </c>
    </row>
    <row r="129" spans="1:5" x14ac:dyDescent="0.25">
      <c r="A129" s="1" t="s">
        <v>124</v>
      </c>
      <c r="B129" s="8">
        <v>9309</v>
      </c>
      <c r="C129" s="7">
        <v>13</v>
      </c>
      <c r="D129" s="9">
        <f t="shared" si="1"/>
        <v>1.396498012675905</v>
      </c>
      <c r="E129">
        <v>1</v>
      </c>
    </row>
    <row r="130" spans="1:5" x14ac:dyDescent="0.25">
      <c r="A130" s="1" t="s">
        <v>125</v>
      </c>
      <c r="B130" s="8">
        <v>132103</v>
      </c>
      <c r="C130" s="7">
        <v>508</v>
      </c>
      <c r="D130" s="9">
        <f t="shared" si="1"/>
        <v>3.8454842055063096</v>
      </c>
      <c r="E130">
        <v>2</v>
      </c>
    </row>
    <row r="131" spans="1:5" x14ac:dyDescent="0.25">
      <c r="A131" s="1" t="s">
        <v>126</v>
      </c>
      <c r="B131" s="8">
        <v>45071</v>
      </c>
      <c r="C131" s="7">
        <v>150</v>
      </c>
      <c r="D131" s="9">
        <f t="shared" ref="D131:D194" si="2">(C131/B131)*1000</f>
        <v>3.3280823589447759</v>
      </c>
      <c r="E131">
        <v>2</v>
      </c>
    </row>
    <row r="132" spans="1:5" x14ac:dyDescent="0.25">
      <c r="A132" s="1" t="s">
        <v>127</v>
      </c>
      <c r="B132" s="8">
        <v>53413</v>
      </c>
      <c r="C132" s="7">
        <v>34</v>
      </c>
      <c r="D132" s="9">
        <f t="shared" si="2"/>
        <v>0.63654915470016671</v>
      </c>
      <c r="E132">
        <v>1</v>
      </c>
    </row>
    <row r="133" spans="1:5" x14ac:dyDescent="0.25">
      <c r="A133" s="1" t="s">
        <v>128</v>
      </c>
      <c r="B133" s="8">
        <v>194840</v>
      </c>
      <c r="C133" s="7">
        <v>1194</v>
      </c>
      <c r="D133" s="9">
        <f t="shared" si="2"/>
        <v>6.1281051118866765</v>
      </c>
      <c r="E133">
        <v>4</v>
      </c>
    </row>
    <row r="134" spans="1:5" x14ac:dyDescent="0.25">
      <c r="A134" s="1" t="s">
        <v>129</v>
      </c>
      <c r="B134" s="8">
        <v>15649</v>
      </c>
      <c r="C134" s="7">
        <v>17</v>
      </c>
      <c r="D134" s="9">
        <f t="shared" si="2"/>
        <v>1.0863313949773148</v>
      </c>
      <c r="E134">
        <v>1</v>
      </c>
    </row>
    <row r="135" spans="1:5" x14ac:dyDescent="0.25">
      <c r="A135" s="1" t="s">
        <v>130</v>
      </c>
      <c r="B135" s="8">
        <v>31575</v>
      </c>
      <c r="C135" s="7">
        <v>146</v>
      </c>
      <c r="D135" s="9">
        <f t="shared" si="2"/>
        <v>4.623911322248615</v>
      </c>
      <c r="E135">
        <v>3</v>
      </c>
    </row>
    <row r="136" spans="1:5" x14ac:dyDescent="0.25">
      <c r="A136" s="1" t="s">
        <v>131</v>
      </c>
      <c r="B136" s="8">
        <v>14895</v>
      </c>
      <c r="C136" s="7">
        <v>143</v>
      </c>
      <c r="D136" s="9">
        <f t="shared" si="2"/>
        <v>9.600537092984224</v>
      </c>
      <c r="E136">
        <v>5</v>
      </c>
    </row>
    <row r="137" spans="1:5" x14ac:dyDescent="0.25">
      <c r="A137" s="1" t="s">
        <v>132</v>
      </c>
      <c r="B137" s="8">
        <v>19615</v>
      </c>
      <c r="C137" s="7">
        <v>80</v>
      </c>
      <c r="D137" s="9">
        <f t="shared" si="2"/>
        <v>4.0785113433596738</v>
      </c>
      <c r="E137">
        <v>3</v>
      </c>
    </row>
    <row r="138" spans="1:5" x14ac:dyDescent="0.25">
      <c r="A138" s="1" t="s">
        <v>133</v>
      </c>
      <c r="B138" s="8">
        <v>33307</v>
      </c>
      <c r="C138" s="7">
        <v>82</v>
      </c>
      <c r="D138" s="9">
        <f t="shared" si="2"/>
        <v>2.4619449364998349</v>
      </c>
      <c r="E138">
        <v>2</v>
      </c>
    </row>
    <row r="139" spans="1:5" x14ac:dyDescent="0.25">
      <c r="A139" s="1" t="s">
        <v>134</v>
      </c>
      <c r="B139" s="8">
        <v>97858</v>
      </c>
      <c r="C139" s="7">
        <v>459</v>
      </c>
      <c r="D139" s="9">
        <f t="shared" si="2"/>
        <v>4.6904698644975369</v>
      </c>
      <c r="E139">
        <v>3</v>
      </c>
    </row>
    <row r="140" spans="1:5" x14ac:dyDescent="0.25">
      <c r="A140" s="1" t="s">
        <v>135</v>
      </c>
      <c r="B140" s="8">
        <v>25990</v>
      </c>
      <c r="C140" s="12">
        <v>110</v>
      </c>
      <c r="D140" s="9">
        <f t="shared" si="2"/>
        <v>4.2323970757983842</v>
      </c>
      <c r="E140">
        <v>3</v>
      </c>
    </row>
    <row r="141" spans="1:5" x14ac:dyDescent="0.25">
      <c r="A141" s="1" t="s">
        <v>136</v>
      </c>
      <c r="B141" s="8">
        <v>79747</v>
      </c>
      <c r="C141" s="7">
        <v>95</v>
      </c>
      <c r="D141" s="9">
        <f t="shared" si="2"/>
        <v>1.1912673830990508</v>
      </c>
      <c r="E141">
        <v>1</v>
      </c>
    </row>
    <row r="142" spans="1:5" x14ac:dyDescent="0.25">
      <c r="A142" s="1" t="s">
        <v>137</v>
      </c>
      <c r="B142" s="8">
        <v>22905</v>
      </c>
      <c r="C142" s="7">
        <v>69</v>
      </c>
      <c r="D142" s="9">
        <f t="shared" si="2"/>
        <v>3.012442698100851</v>
      </c>
      <c r="E142">
        <v>2</v>
      </c>
    </row>
    <row r="143" spans="1:5" x14ac:dyDescent="0.25">
      <c r="A143" s="1" t="s">
        <v>138</v>
      </c>
      <c r="B143" s="8">
        <v>69995</v>
      </c>
      <c r="C143" s="7">
        <v>201</v>
      </c>
      <c r="D143" s="9">
        <f t="shared" si="2"/>
        <v>2.8716336881205802</v>
      </c>
      <c r="E143">
        <v>2</v>
      </c>
    </row>
    <row r="144" spans="1:5" x14ac:dyDescent="0.25">
      <c r="A144" s="1" t="s">
        <v>139</v>
      </c>
      <c r="B144" s="8">
        <v>55737</v>
      </c>
      <c r="C144" s="7">
        <v>148</v>
      </c>
      <c r="D144" s="9">
        <f t="shared" si="2"/>
        <v>2.6553276997326734</v>
      </c>
      <c r="E144">
        <v>2</v>
      </c>
    </row>
    <row r="145" spans="1:5" x14ac:dyDescent="0.25">
      <c r="A145" s="1" t="s">
        <v>140</v>
      </c>
      <c r="B145" s="8">
        <v>49489</v>
      </c>
      <c r="C145" s="7">
        <v>208</v>
      </c>
      <c r="D145" s="9">
        <f t="shared" si="2"/>
        <v>4.202954191840611</v>
      </c>
      <c r="E145">
        <v>3</v>
      </c>
    </row>
    <row r="146" spans="1:5" x14ac:dyDescent="0.25">
      <c r="A146" s="1" t="s">
        <v>141</v>
      </c>
      <c r="B146" s="8">
        <v>26440</v>
      </c>
      <c r="C146" s="7">
        <v>186</v>
      </c>
      <c r="D146" s="9">
        <f t="shared" si="2"/>
        <v>7.0347957639939489</v>
      </c>
      <c r="E146">
        <v>4</v>
      </c>
    </row>
    <row r="147" spans="1:5" x14ac:dyDescent="0.25">
      <c r="A147" s="1" t="s">
        <v>142</v>
      </c>
      <c r="B147" s="8">
        <v>32806</v>
      </c>
      <c r="C147" s="7">
        <v>76</v>
      </c>
      <c r="D147" s="9">
        <f t="shared" si="2"/>
        <v>2.3166493934036456</v>
      </c>
      <c r="E147">
        <v>2</v>
      </c>
    </row>
    <row r="148" spans="1:5" x14ac:dyDescent="0.25">
      <c r="A148" s="1" t="s">
        <v>143</v>
      </c>
      <c r="B148" s="8">
        <v>35043</v>
      </c>
      <c r="C148" s="7">
        <v>176</v>
      </c>
      <c r="D148" s="9">
        <f t="shared" si="2"/>
        <v>5.0224010501384013</v>
      </c>
      <c r="E148">
        <v>3</v>
      </c>
    </row>
    <row r="149" spans="1:5" x14ac:dyDescent="0.25">
      <c r="A149" s="1" t="s">
        <v>144</v>
      </c>
      <c r="B149" s="8">
        <v>32529</v>
      </c>
      <c r="C149" s="7">
        <v>56</v>
      </c>
      <c r="D149" s="9">
        <f t="shared" si="2"/>
        <v>1.7215407789972026</v>
      </c>
      <c r="E149">
        <v>1</v>
      </c>
    </row>
    <row r="150" spans="1:5" x14ac:dyDescent="0.25">
      <c r="A150" s="1" t="s">
        <v>145</v>
      </c>
      <c r="B150" s="8">
        <v>34173</v>
      </c>
      <c r="C150" s="7">
        <v>115</v>
      </c>
      <c r="D150" s="9">
        <f t="shared" si="2"/>
        <v>3.3652298598308605</v>
      </c>
      <c r="E150">
        <v>2</v>
      </c>
    </row>
    <row r="151" spans="1:5" x14ac:dyDescent="0.25">
      <c r="A151" s="1" t="s">
        <v>146</v>
      </c>
      <c r="B151" s="8">
        <v>15101</v>
      </c>
      <c r="C151" s="7">
        <v>19</v>
      </c>
      <c r="D151" s="9">
        <f t="shared" si="2"/>
        <v>1.2581948215349976</v>
      </c>
      <c r="E151">
        <v>1</v>
      </c>
    </row>
    <row r="152" spans="1:5" x14ac:dyDescent="0.25">
      <c r="A152" s="1" t="s">
        <v>147</v>
      </c>
      <c r="B152" s="8">
        <v>73485</v>
      </c>
      <c r="C152" s="7">
        <v>579</v>
      </c>
      <c r="D152" s="9">
        <f t="shared" si="2"/>
        <v>7.8791590120432744</v>
      </c>
      <c r="E152">
        <v>5</v>
      </c>
    </row>
    <row r="153" spans="1:5" x14ac:dyDescent="0.25">
      <c r="A153" s="1" t="s">
        <v>148</v>
      </c>
      <c r="B153" s="8">
        <v>21978</v>
      </c>
      <c r="C153" s="7">
        <v>73</v>
      </c>
      <c r="D153" s="9">
        <f t="shared" si="2"/>
        <v>3.3215033215033212</v>
      </c>
      <c r="E153">
        <v>2</v>
      </c>
    </row>
    <row r="154" spans="1:5" x14ac:dyDescent="0.25">
      <c r="A154" s="1" t="s">
        <v>149</v>
      </c>
      <c r="B154" s="8">
        <v>25570</v>
      </c>
      <c r="C154" s="7">
        <v>34</v>
      </c>
      <c r="D154" s="9">
        <f t="shared" si="2"/>
        <v>1.3296832225263981</v>
      </c>
      <c r="E154">
        <v>1</v>
      </c>
    </row>
    <row r="155" spans="1:5" x14ac:dyDescent="0.25">
      <c r="A155" s="1" t="s">
        <v>150</v>
      </c>
      <c r="B155" s="8">
        <v>40780</v>
      </c>
      <c r="C155" s="7">
        <v>97</v>
      </c>
      <c r="D155" s="9">
        <f t="shared" si="2"/>
        <v>2.3786169691025014</v>
      </c>
      <c r="E155">
        <v>2</v>
      </c>
    </row>
    <row r="156" spans="1:5" x14ac:dyDescent="0.25">
      <c r="A156" s="1" t="s">
        <v>151</v>
      </c>
      <c r="B156" s="8">
        <v>24274</v>
      </c>
      <c r="C156" s="7">
        <v>172</v>
      </c>
      <c r="D156" s="9">
        <f t="shared" si="2"/>
        <v>7.0857707835544197</v>
      </c>
      <c r="E156">
        <v>4</v>
      </c>
    </row>
    <row r="157" spans="1:5" x14ac:dyDescent="0.25">
      <c r="A157" s="1" t="s">
        <v>152</v>
      </c>
      <c r="B157" s="8">
        <v>21962</v>
      </c>
      <c r="C157" s="7">
        <v>8</v>
      </c>
      <c r="D157" s="9">
        <f t="shared" si="2"/>
        <v>0.36426554958564794</v>
      </c>
      <c r="E157">
        <v>1</v>
      </c>
    </row>
    <row r="158" spans="1:5" x14ac:dyDescent="0.25">
      <c r="A158" s="1" t="s">
        <v>153</v>
      </c>
      <c r="B158" s="8">
        <v>74502</v>
      </c>
      <c r="C158" s="7">
        <v>100</v>
      </c>
      <c r="D158" s="9">
        <f t="shared" si="2"/>
        <v>1.3422458457491073</v>
      </c>
      <c r="E158">
        <v>1</v>
      </c>
    </row>
    <row r="159" spans="1:5" x14ac:dyDescent="0.25">
      <c r="A159" s="1" t="s">
        <v>154</v>
      </c>
      <c r="B159" s="8">
        <v>23389</v>
      </c>
      <c r="C159" s="7">
        <v>71</v>
      </c>
      <c r="D159" s="9">
        <f t="shared" si="2"/>
        <v>3.0356150327076832</v>
      </c>
      <c r="E159">
        <v>2</v>
      </c>
    </row>
    <row r="160" spans="1:5" x14ac:dyDescent="0.25">
      <c r="A160" s="1" t="s">
        <v>155</v>
      </c>
      <c r="B160" s="8">
        <v>45001</v>
      </c>
      <c r="C160" s="7">
        <v>74</v>
      </c>
      <c r="D160" s="9">
        <f t="shared" si="2"/>
        <v>1.6444079020466214</v>
      </c>
      <c r="E160">
        <v>1</v>
      </c>
    </row>
    <row r="161" spans="1:5" x14ac:dyDescent="0.25">
      <c r="A161" s="1" t="s">
        <v>156</v>
      </c>
      <c r="B161" s="8">
        <v>17166</v>
      </c>
      <c r="C161" s="7">
        <v>49</v>
      </c>
      <c r="D161" s="9">
        <f t="shared" si="2"/>
        <v>2.8544797856227428</v>
      </c>
      <c r="E161">
        <v>2</v>
      </c>
    </row>
    <row r="162" spans="1:5" x14ac:dyDescent="0.25">
      <c r="A162" s="1" t="s">
        <v>157</v>
      </c>
      <c r="B162" s="8">
        <v>24038</v>
      </c>
      <c r="C162" s="7">
        <v>60</v>
      </c>
      <c r="D162" s="9">
        <f t="shared" si="2"/>
        <v>2.496047924120143</v>
      </c>
      <c r="E162">
        <v>2</v>
      </c>
    </row>
    <row r="163" spans="1:5" x14ac:dyDescent="0.25">
      <c r="A163" s="1" t="s">
        <v>158</v>
      </c>
      <c r="B163" s="8">
        <v>19571</v>
      </c>
      <c r="C163" s="7">
        <v>43</v>
      </c>
      <c r="D163" s="9">
        <f t="shared" si="2"/>
        <v>2.1971284042716261</v>
      </c>
      <c r="E163">
        <v>1</v>
      </c>
    </row>
    <row r="164" spans="1:5" x14ac:dyDescent="0.25">
      <c r="A164" s="1" t="s">
        <v>159</v>
      </c>
      <c r="B164" s="8">
        <v>31305</v>
      </c>
      <c r="C164" s="7">
        <v>63</v>
      </c>
      <c r="D164" s="9">
        <f t="shared" si="2"/>
        <v>2.0124580737901292</v>
      </c>
      <c r="E164">
        <v>1</v>
      </c>
    </row>
    <row r="165" spans="1:5" x14ac:dyDescent="0.25">
      <c r="A165" s="1" t="s">
        <v>160</v>
      </c>
      <c r="B165" s="8">
        <v>71102</v>
      </c>
      <c r="C165" s="7">
        <v>264</v>
      </c>
      <c r="D165" s="9">
        <f t="shared" si="2"/>
        <v>3.7129757250147679</v>
      </c>
      <c r="E165">
        <v>2</v>
      </c>
    </row>
    <row r="166" spans="1:5" x14ac:dyDescent="0.25">
      <c r="A166" s="1" t="s">
        <v>161</v>
      </c>
      <c r="B166" s="8">
        <v>24087</v>
      </c>
      <c r="C166" s="7">
        <v>97</v>
      </c>
      <c r="D166" s="9">
        <f t="shared" si="2"/>
        <v>4.0270685431975757</v>
      </c>
      <c r="E166">
        <v>2</v>
      </c>
    </row>
    <row r="167" spans="1:5" x14ac:dyDescent="0.25">
      <c r="A167" s="1" t="s">
        <v>162</v>
      </c>
      <c r="B167" s="8">
        <v>68513</v>
      </c>
      <c r="C167" s="7">
        <v>100</v>
      </c>
      <c r="D167" s="9">
        <f t="shared" si="2"/>
        <v>1.4595770145811744</v>
      </c>
      <c r="E167">
        <v>1</v>
      </c>
    </row>
    <row r="168" spans="1:5" x14ac:dyDescent="0.25">
      <c r="A168" s="1" t="s">
        <v>163</v>
      </c>
      <c r="B168" s="8">
        <v>80489</v>
      </c>
      <c r="C168" s="7">
        <v>181</v>
      </c>
      <c r="D168" s="9">
        <f t="shared" si="2"/>
        <v>2.2487544881909329</v>
      </c>
      <c r="E168">
        <v>2</v>
      </c>
    </row>
    <row r="169" spans="1:5" x14ac:dyDescent="0.25">
      <c r="A169" s="1" t="s">
        <v>164</v>
      </c>
      <c r="B169" s="8">
        <v>37223</v>
      </c>
      <c r="C169" s="7">
        <v>105</v>
      </c>
      <c r="D169" s="9">
        <f t="shared" si="2"/>
        <v>2.8208365795341592</v>
      </c>
      <c r="E169">
        <v>2</v>
      </c>
    </row>
    <row r="170" spans="1:5" x14ac:dyDescent="0.25">
      <c r="A170" s="1" t="s">
        <v>165</v>
      </c>
      <c r="B170" s="8">
        <v>20274</v>
      </c>
      <c r="C170" s="7">
        <v>56</v>
      </c>
      <c r="D170" s="9">
        <f t="shared" si="2"/>
        <v>2.7621584295156358</v>
      </c>
      <c r="E170">
        <v>2</v>
      </c>
    </row>
    <row r="171" spans="1:5" x14ac:dyDescent="0.25">
      <c r="A171" s="1" t="s">
        <v>166</v>
      </c>
      <c r="B171" s="8">
        <v>12946</v>
      </c>
      <c r="C171" s="7">
        <v>45</v>
      </c>
      <c r="D171" s="9">
        <f t="shared" si="2"/>
        <v>3.4759771357948401</v>
      </c>
      <c r="E171">
        <v>2</v>
      </c>
    </row>
    <row r="172" spans="1:5" x14ac:dyDescent="0.25">
      <c r="A172" s="1" t="s">
        <v>167</v>
      </c>
      <c r="B172" s="8">
        <v>106322</v>
      </c>
      <c r="C172" s="7">
        <v>208</v>
      </c>
      <c r="D172" s="9">
        <f t="shared" si="2"/>
        <v>1.9563213634055041</v>
      </c>
      <c r="E172">
        <v>1</v>
      </c>
    </row>
    <row r="173" spans="1:5" x14ac:dyDescent="0.25">
      <c r="A173" s="1" t="s">
        <v>168</v>
      </c>
      <c r="B173" s="8">
        <v>31895</v>
      </c>
      <c r="C173" s="7">
        <v>159</v>
      </c>
      <c r="D173" s="9">
        <f t="shared" si="2"/>
        <v>4.985107383602446</v>
      </c>
      <c r="E173">
        <v>3</v>
      </c>
    </row>
    <row r="174" spans="1:5" x14ac:dyDescent="0.25">
      <c r="A174" s="1" t="s">
        <v>169</v>
      </c>
      <c r="B174" s="8">
        <v>19349</v>
      </c>
      <c r="C174" s="7">
        <v>86</v>
      </c>
      <c r="D174" s="9">
        <f t="shared" si="2"/>
        <v>4.4446741433665826</v>
      </c>
      <c r="E174">
        <v>3</v>
      </c>
    </row>
    <row r="175" spans="1:5" x14ac:dyDescent="0.25">
      <c r="A175" s="1" t="s">
        <v>170</v>
      </c>
      <c r="B175" s="8">
        <v>63046</v>
      </c>
      <c r="C175" s="7">
        <v>177</v>
      </c>
      <c r="D175" s="9">
        <f t="shared" si="2"/>
        <v>2.8074739079402344</v>
      </c>
      <c r="E175">
        <v>2</v>
      </c>
    </row>
    <row r="176" spans="1:5" x14ac:dyDescent="0.25">
      <c r="A176" s="1" t="s">
        <v>171</v>
      </c>
      <c r="B176" s="8">
        <v>74004</v>
      </c>
      <c r="C176" s="7">
        <v>141</v>
      </c>
      <c r="D176" s="9">
        <f t="shared" si="2"/>
        <v>1.9053024160856169</v>
      </c>
      <c r="E176">
        <v>1</v>
      </c>
    </row>
    <row r="177" spans="1:5" x14ac:dyDescent="0.25">
      <c r="A177" s="1" t="s">
        <v>172</v>
      </c>
      <c r="B177" s="8">
        <v>24669</v>
      </c>
      <c r="C177" s="7">
        <v>56</v>
      </c>
      <c r="D177" s="9">
        <f t="shared" si="2"/>
        <v>2.2700555352872027</v>
      </c>
      <c r="E177">
        <v>2</v>
      </c>
    </row>
    <row r="178" spans="1:5" x14ac:dyDescent="0.25">
      <c r="A178" s="1" t="s">
        <v>173</v>
      </c>
      <c r="B178" s="8">
        <v>54487</v>
      </c>
      <c r="C178" s="7">
        <v>134</v>
      </c>
      <c r="D178" s="9">
        <f t="shared" si="2"/>
        <v>2.4593022188778977</v>
      </c>
      <c r="E178">
        <v>2</v>
      </c>
    </row>
    <row r="179" spans="1:5" x14ac:dyDescent="0.25">
      <c r="A179" s="1" t="s">
        <v>174</v>
      </c>
      <c r="B179" s="8">
        <v>32963</v>
      </c>
      <c r="C179" s="7">
        <v>88</v>
      </c>
      <c r="D179" s="9">
        <f t="shared" si="2"/>
        <v>2.6696599217304251</v>
      </c>
      <c r="E179">
        <v>2</v>
      </c>
    </row>
    <row r="180" spans="1:5" x14ac:dyDescent="0.25">
      <c r="A180" s="1" t="s">
        <v>175</v>
      </c>
      <c r="B180" s="8">
        <v>14093</v>
      </c>
      <c r="C180" s="7">
        <v>13</v>
      </c>
      <c r="D180" s="9">
        <f t="shared" si="2"/>
        <v>0.92244376640885539</v>
      </c>
      <c r="E180">
        <v>1</v>
      </c>
    </row>
    <row r="181" spans="1:5" x14ac:dyDescent="0.25">
      <c r="A181" s="1" t="s">
        <v>176</v>
      </c>
      <c r="B181" s="8">
        <v>89670</v>
      </c>
      <c r="C181" s="7">
        <v>240</v>
      </c>
      <c r="D181" s="9">
        <f t="shared" si="2"/>
        <v>2.6764804282368684</v>
      </c>
      <c r="E181">
        <v>2</v>
      </c>
    </row>
    <row r="182" spans="1:5" x14ac:dyDescent="0.25">
      <c r="A182" s="1" t="s">
        <v>177</v>
      </c>
      <c r="B182" s="8">
        <v>51960</v>
      </c>
      <c r="C182" s="7">
        <v>133</v>
      </c>
      <c r="D182" s="9">
        <f t="shared" si="2"/>
        <v>2.5596612779060819</v>
      </c>
      <c r="E182">
        <v>2</v>
      </c>
    </row>
    <row r="183" spans="1:5" x14ac:dyDescent="0.25">
      <c r="A183" s="1" t="s">
        <v>178</v>
      </c>
      <c r="B183" s="8">
        <v>22356</v>
      </c>
      <c r="C183" s="7">
        <v>43</v>
      </c>
      <c r="D183" s="9">
        <f t="shared" si="2"/>
        <v>1.9234210055466094</v>
      </c>
      <c r="E183">
        <v>1</v>
      </c>
    </row>
    <row r="184" spans="1:5" x14ac:dyDescent="0.25">
      <c r="A184" s="1" t="s">
        <v>179</v>
      </c>
      <c r="B184" s="8">
        <v>118651</v>
      </c>
      <c r="C184" s="7">
        <v>132</v>
      </c>
      <c r="D184" s="9">
        <f t="shared" si="2"/>
        <v>1.1125064264102285</v>
      </c>
      <c r="E184">
        <v>1</v>
      </c>
    </row>
    <row r="185" spans="1:5" x14ac:dyDescent="0.25">
      <c r="A185" s="1" t="s">
        <v>180</v>
      </c>
      <c r="B185" s="8">
        <v>26511</v>
      </c>
      <c r="C185" s="7">
        <v>41</v>
      </c>
      <c r="D185" s="9">
        <f t="shared" si="2"/>
        <v>1.5465278563615104</v>
      </c>
      <c r="E185">
        <v>1</v>
      </c>
    </row>
    <row r="186" spans="1:5" x14ac:dyDescent="0.25">
      <c r="A186" s="1" t="s">
        <v>181</v>
      </c>
      <c r="B186" s="8">
        <v>23053</v>
      </c>
      <c r="C186" s="7">
        <v>79</v>
      </c>
      <c r="D186" s="9">
        <f t="shared" si="2"/>
        <v>3.4268858716869821</v>
      </c>
      <c r="E186">
        <v>2</v>
      </c>
    </row>
    <row r="187" spans="1:5" x14ac:dyDescent="0.25">
      <c r="A187" s="1" t="s">
        <v>182</v>
      </c>
      <c r="B187" s="8">
        <v>41727</v>
      </c>
      <c r="C187" s="7">
        <v>95</v>
      </c>
      <c r="D187" s="9">
        <f t="shared" si="2"/>
        <v>2.276703333572986</v>
      </c>
      <c r="E187">
        <v>2</v>
      </c>
    </row>
    <row r="188" spans="1:5" x14ac:dyDescent="0.25">
      <c r="A188" s="1" t="s">
        <v>183</v>
      </c>
      <c r="B188" s="8">
        <v>19789</v>
      </c>
      <c r="C188" s="7">
        <v>22</v>
      </c>
      <c r="D188" s="9">
        <f t="shared" si="2"/>
        <v>1.1117287381878822</v>
      </c>
      <c r="E188">
        <v>1</v>
      </c>
    </row>
    <row r="189" spans="1:5" x14ac:dyDescent="0.25">
      <c r="A189" s="1" t="s">
        <v>184</v>
      </c>
      <c r="B189" s="8">
        <v>36428</v>
      </c>
      <c r="C189" s="7">
        <v>200</v>
      </c>
      <c r="D189" s="9">
        <f t="shared" si="2"/>
        <v>5.4902822005051055</v>
      </c>
      <c r="E189">
        <v>3</v>
      </c>
    </row>
    <row r="190" spans="1:5" x14ac:dyDescent="0.25">
      <c r="A190" s="1" t="s">
        <v>185</v>
      </c>
      <c r="B190" s="8">
        <v>37498</v>
      </c>
      <c r="C190" s="7">
        <v>57</v>
      </c>
      <c r="D190" s="9">
        <f t="shared" si="2"/>
        <v>1.5200810709904529</v>
      </c>
      <c r="E190">
        <v>1</v>
      </c>
    </row>
    <row r="191" spans="1:5" x14ac:dyDescent="0.25">
      <c r="A191" s="1" t="s">
        <v>186</v>
      </c>
      <c r="B191" s="8">
        <v>17472</v>
      </c>
      <c r="C191" s="7">
        <v>85</v>
      </c>
      <c r="D191" s="9">
        <f t="shared" si="2"/>
        <v>4.86492673992674</v>
      </c>
      <c r="E191">
        <v>3</v>
      </c>
    </row>
    <row r="192" spans="1:5" x14ac:dyDescent="0.25">
      <c r="A192" s="1" t="s">
        <v>187</v>
      </c>
      <c r="B192" s="8">
        <v>13237</v>
      </c>
      <c r="C192" s="7">
        <v>13</v>
      </c>
      <c r="D192" s="9">
        <f t="shared" si="2"/>
        <v>0.98209564100627034</v>
      </c>
      <c r="E192">
        <v>1</v>
      </c>
    </row>
    <row r="193" spans="1:5" x14ac:dyDescent="0.25">
      <c r="A193" s="1" t="s">
        <v>188</v>
      </c>
      <c r="B193" s="8">
        <v>17212</v>
      </c>
      <c r="C193" s="7">
        <v>28</v>
      </c>
      <c r="D193" s="9">
        <f t="shared" si="2"/>
        <v>1.6267720195212643</v>
      </c>
      <c r="E193">
        <v>1</v>
      </c>
    </row>
    <row r="194" spans="1:5" x14ac:dyDescent="0.25">
      <c r="A194" s="1" t="s">
        <v>189</v>
      </c>
      <c r="B194" s="8">
        <v>25947</v>
      </c>
      <c r="C194" s="7">
        <v>88</v>
      </c>
      <c r="D194" s="9">
        <f t="shared" si="2"/>
        <v>3.3915288858056809</v>
      </c>
      <c r="E194">
        <v>2</v>
      </c>
    </row>
    <row r="195" spans="1:5" x14ac:dyDescent="0.25">
      <c r="A195" s="1" t="s">
        <v>190</v>
      </c>
      <c r="B195" s="8">
        <v>11927</v>
      </c>
      <c r="C195" s="7">
        <v>36</v>
      </c>
      <c r="D195" s="9">
        <f t="shared" ref="D195:D208" si="3">(C195/B195)*1000</f>
        <v>3.0183617003437582</v>
      </c>
      <c r="E195">
        <v>2</v>
      </c>
    </row>
    <row r="196" spans="1:5" x14ac:dyDescent="0.25">
      <c r="A196" s="1" t="s">
        <v>191</v>
      </c>
      <c r="B196" s="8">
        <v>12460</v>
      </c>
      <c r="C196" s="7">
        <v>41</v>
      </c>
      <c r="D196" s="9">
        <f t="shared" si="3"/>
        <v>3.2905296950240768</v>
      </c>
      <c r="E196">
        <v>2</v>
      </c>
    </row>
    <row r="197" spans="1:5" x14ac:dyDescent="0.25">
      <c r="A197" s="1" t="s">
        <v>192</v>
      </c>
      <c r="B197" s="8">
        <v>27483</v>
      </c>
      <c r="C197" s="7">
        <v>81</v>
      </c>
      <c r="D197" s="9">
        <f t="shared" si="3"/>
        <v>2.9472764981988866</v>
      </c>
      <c r="E197">
        <v>2</v>
      </c>
    </row>
    <row r="198" spans="1:5" x14ac:dyDescent="0.25">
      <c r="A198" s="1" t="s">
        <v>193</v>
      </c>
      <c r="B198" s="8">
        <v>65126</v>
      </c>
      <c r="C198" s="7">
        <v>118</v>
      </c>
      <c r="D198" s="9">
        <f t="shared" si="3"/>
        <v>1.8118723704818354</v>
      </c>
      <c r="E198">
        <v>1</v>
      </c>
    </row>
    <row r="199" spans="1:5" x14ac:dyDescent="0.25">
      <c r="A199" s="1" t="s">
        <v>194</v>
      </c>
      <c r="B199" s="8">
        <v>32482</v>
      </c>
      <c r="C199" s="7">
        <v>85</v>
      </c>
      <c r="D199" s="9">
        <f t="shared" si="3"/>
        <v>2.616833938796872</v>
      </c>
      <c r="E199">
        <v>2</v>
      </c>
    </row>
    <row r="200" spans="1:5" x14ac:dyDescent="0.25">
      <c r="A200" s="1" t="s">
        <v>195</v>
      </c>
      <c r="B200" s="8">
        <v>52271</v>
      </c>
      <c r="C200" s="7">
        <v>181</v>
      </c>
      <c r="D200" s="9">
        <f t="shared" si="3"/>
        <v>3.4627231160681835</v>
      </c>
      <c r="E200">
        <v>2</v>
      </c>
    </row>
    <row r="201" spans="1:5" x14ac:dyDescent="0.25">
      <c r="A201" s="1" t="s">
        <v>196</v>
      </c>
      <c r="B201" s="8">
        <v>33051</v>
      </c>
      <c r="C201" s="7">
        <v>56</v>
      </c>
      <c r="D201" s="9">
        <f t="shared" si="3"/>
        <v>1.6943511542767238</v>
      </c>
      <c r="E201">
        <v>1</v>
      </c>
    </row>
    <row r="202" spans="1:5" x14ac:dyDescent="0.25">
      <c r="A202" s="1" t="s">
        <v>197</v>
      </c>
      <c r="B202" s="8">
        <v>98963</v>
      </c>
      <c r="C202" s="7">
        <v>246</v>
      </c>
      <c r="D202" s="9">
        <f t="shared" si="3"/>
        <v>2.4857775128078172</v>
      </c>
      <c r="E202">
        <v>2</v>
      </c>
    </row>
    <row r="203" spans="1:5" x14ac:dyDescent="0.25">
      <c r="A203" s="1" t="s">
        <v>198</v>
      </c>
      <c r="B203" s="8">
        <v>92046</v>
      </c>
      <c r="C203" s="7">
        <v>350</v>
      </c>
      <c r="D203" s="9">
        <f t="shared" si="3"/>
        <v>3.8024466027855639</v>
      </c>
      <c r="E203">
        <v>2</v>
      </c>
    </row>
    <row r="204" spans="1:5" x14ac:dyDescent="0.25">
      <c r="A204" s="1" t="s">
        <v>199</v>
      </c>
      <c r="B204" s="8">
        <v>29462</v>
      </c>
      <c r="C204" s="7">
        <v>94</v>
      </c>
      <c r="D204" s="9">
        <f t="shared" si="3"/>
        <v>3.1905505396782297</v>
      </c>
      <c r="E204">
        <v>2</v>
      </c>
    </row>
    <row r="205" spans="1:5" x14ac:dyDescent="0.25">
      <c r="A205" s="1" t="s">
        <v>200</v>
      </c>
      <c r="B205" s="8">
        <v>27248</v>
      </c>
      <c r="C205" s="7">
        <v>37</v>
      </c>
      <c r="D205" s="9">
        <f t="shared" si="3"/>
        <v>1.3578978273634761</v>
      </c>
      <c r="E205">
        <v>1</v>
      </c>
    </row>
    <row r="206" spans="1:5" x14ac:dyDescent="0.25">
      <c r="A206" s="1" t="s">
        <v>201</v>
      </c>
      <c r="B206" s="8">
        <v>42482</v>
      </c>
      <c r="C206" s="7">
        <v>148</v>
      </c>
      <c r="D206" s="9">
        <f t="shared" si="3"/>
        <v>3.483828444988466</v>
      </c>
      <c r="E206">
        <v>2</v>
      </c>
    </row>
    <row r="207" spans="1:5" x14ac:dyDescent="0.25">
      <c r="A207" s="1" t="s">
        <v>202</v>
      </c>
      <c r="B207" s="8">
        <v>12161</v>
      </c>
      <c r="C207" s="7">
        <v>27</v>
      </c>
      <c r="D207" s="9">
        <f t="shared" si="3"/>
        <v>2.2202121536057891</v>
      </c>
      <c r="E207">
        <v>2</v>
      </c>
    </row>
    <row r="208" spans="1:5" x14ac:dyDescent="0.25">
      <c r="A208" s="1" t="s">
        <v>203</v>
      </c>
      <c r="B208" s="8">
        <v>33903</v>
      </c>
      <c r="C208" s="7">
        <v>145</v>
      </c>
      <c r="D208" s="9">
        <f t="shared" si="3"/>
        <v>4.2769076482907122</v>
      </c>
      <c r="E208">
        <v>3</v>
      </c>
    </row>
  </sheetData>
  <phoneticPr fontId="7" type="noConversion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0"/>
  <sheetViews>
    <sheetView workbookViewId="0">
      <selection activeCell="E2" sqref="E2"/>
    </sheetView>
  </sheetViews>
  <sheetFormatPr defaultRowHeight="15" x14ac:dyDescent="0.25"/>
  <cols>
    <col min="1" max="1" width="31.7109375" bestFit="1" customWidth="1"/>
    <col min="2" max="2" width="28.85546875" bestFit="1" customWidth="1"/>
    <col min="3" max="3" width="21.5703125" customWidth="1"/>
  </cols>
  <sheetData>
    <row r="1" spans="1:5" x14ac:dyDescent="0.25">
      <c r="A1" s="3" t="s">
        <v>226</v>
      </c>
    </row>
    <row r="2" spans="1:5" x14ac:dyDescent="0.25">
      <c r="A2" t="s">
        <v>219</v>
      </c>
      <c r="B2" t="s">
        <v>209</v>
      </c>
      <c r="C2" t="s">
        <v>225</v>
      </c>
      <c r="D2" t="s">
        <v>216</v>
      </c>
      <c r="E2" t="s">
        <v>253</v>
      </c>
    </row>
    <row r="3" spans="1:5" x14ac:dyDescent="0.25">
      <c r="A3" s="1" t="s">
        <v>0</v>
      </c>
      <c r="B3" s="8">
        <v>17695</v>
      </c>
      <c r="C3" s="8">
        <v>0</v>
      </c>
      <c r="D3" s="9">
        <f t="shared" ref="D3:D66" si="0">(C3/B3)*100</f>
        <v>0</v>
      </c>
      <c r="E3">
        <v>7</v>
      </c>
    </row>
    <row r="4" spans="1:5" x14ac:dyDescent="0.25">
      <c r="A4" s="1" t="s">
        <v>1</v>
      </c>
      <c r="B4" s="8">
        <v>61022</v>
      </c>
      <c r="C4" s="8">
        <v>0</v>
      </c>
      <c r="D4" s="9">
        <f t="shared" si="0"/>
        <v>0</v>
      </c>
      <c r="E4">
        <v>7</v>
      </c>
    </row>
    <row r="5" spans="1:5" x14ac:dyDescent="0.25">
      <c r="A5" s="1" t="s">
        <v>2</v>
      </c>
      <c r="B5" s="8">
        <v>64927</v>
      </c>
      <c r="C5" s="8">
        <v>34950</v>
      </c>
      <c r="D5" s="9">
        <f t="shared" si="0"/>
        <v>53.829685646957351</v>
      </c>
      <c r="E5">
        <v>4</v>
      </c>
    </row>
    <row r="6" spans="1:5" x14ac:dyDescent="0.25">
      <c r="A6" s="1" t="s">
        <v>3</v>
      </c>
      <c r="B6" s="8">
        <v>22600</v>
      </c>
      <c r="C6" s="8">
        <v>17744</v>
      </c>
      <c r="D6" s="9">
        <f t="shared" si="0"/>
        <v>78.513274336283189</v>
      </c>
      <c r="E6">
        <v>2</v>
      </c>
    </row>
    <row r="7" spans="1:5" x14ac:dyDescent="0.25">
      <c r="A7" s="1" t="s">
        <v>4</v>
      </c>
      <c r="B7" s="8">
        <v>25622</v>
      </c>
      <c r="C7" s="8">
        <v>25622</v>
      </c>
      <c r="D7" s="9">
        <f t="shared" si="0"/>
        <v>100</v>
      </c>
      <c r="E7">
        <v>1</v>
      </c>
    </row>
    <row r="8" spans="1:5" x14ac:dyDescent="0.25">
      <c r="A8" s="1" t="s">
        <v>5</v>
      </c>
      <c r="B8" s="8">
        <v>57126</v>
      </c>
      <c r="C8" s="8">
        <v>0</v>
      </c>
      <c r="D8" s="9">
        <f t="shared" si="0"/>
        <v>0</v>
      </c>
      <c r="E8">
        <v>7</v>
      </c>
    </row>
    <row r="9" spans="1:5" x14ac:dyDescent="0.25">
      <c r="A9" s="1" t="s">
        <v>6</v>
      </c>
      <c r="B9" s="8">
        <v>13668</v>
      </c>
      <c r="C9" s="8">
        <v>0</v>
      </c>
      <c r="D9" s="9">
        <f t="shared" si="0"/>
        <v>0</v>
      </c>
      <c r="E9">
        <v>7</v>
      </c>
    </row>
    <row r="10" spans="1:5" x14ac:dyDescent="0.25">
      <c r="A10" s="1" t="s">
        <v>7</v>
      </c>
      <c r="B10" s="8">
        <v>12185</v>
      </c>
      <c r="C10" s="8">
        <v>0</v>
      </c>
      <c r="D10" s="9">
        <f t="shared" si="0"/>
        <v>0</v>
      </c>
      <c r="E10">
        <v>7</v>
      </c>
    </row>
    <row r="11" spans="1:5" x14ac:dyDescent="0.25">
      <c r="A11" s="1" t="s">
        <v>8</v>
      </c>
      <c r="B11" s="8">
        <v>33366</v>
      </c>
      <c r="C11" s="8">
        <v>33366</v>
      </c>
      <c r="D11" s="9">
        <f t="shared" si="0"/>
        <v>100</v>
      </c>
      <c r="E11">
        <v>1</v>
      </c>
    </row>
    <row r="12" spans="1:5" x14ac:dyDescent="0.25">
      <c r="A12" s="1" t="s">
        <v>9</v>
      </c>
      <c r="B12" s="8">
        <v>52010</v>
      </c>
      <c r="C12" s="8">
        <v>0</v>
      </c>
      <c r="D12" s="9">
        <f t="shared" si="0"/>
        <v>0</v>
      </c>
      <c r="E12">
        <v>7</v>
      </c>
    </row>
    <row r="13" spans="1:5" x14ac:dyDescent="0.25">
      <c r="A13" s="2" t="s">
        <v>204</v>
      </c>
      <c r="B13" s="8">
        <v>113282</v>
      </c>
      <c r="C13" s="8">
        <v>60945</v>
      </c>
      <c r="D13" s="9">
        <f t="shared" si="0"/>
        <v>53.799367949012201</v>
      </c>
      <c r="E13">
        <v>4</v>
      </c>
    </row>
    <row r="14" spans="1:5" x14ac:dyDescent="0.25">
      <c r="A14" s="1" t="s">
        <v>10</v>
      </c>
      <c r="B14" s="8">
        <v>381346</v>
      </c>
      <c r="C14" s="8">
        <v>381346</v>
      </c>
      <c r="D14" s="9">
        <f t="shared" si="0"/>
        <v>100</v>
      </c>
      <c r="E14">
        <v>1</v>
      </c>
    </row>
    <row r="15" spans="1:5" x14ac:dyDescent="0.25">
      <c r="A15" s="1" t="s">
        <v>11</v>
      </c>
      <c r="B15" s="8">
        <v>15876</v>
      </c>
      <c r="C15" s="8">
        <v>9892</v>
      </c>
      <c r="D15" s="9">
        <f t="shared" si="0"/>
        <v>62.307886117409929</v>
      </c>
      <c r="E15">
        <v>3</v>
      </c>
    </row>
    <row r="16" spans="1:5" x14ac:dyDescent="0.25">
      <c r="A16" s="1" t="s">
        <v>12</v>
      </c>
      <c r="B16" s="8">
        <v>36418</v>
      </c>
      <c r="C16" s="8">
        <v>0</v>
      </c>
      <c r="D16" s="9">
        <f t="shared" si="0"/>
        <v>0</v>
      </c>
      <c r="E16">
        <v>7</v>
      </c>
    </row>
    <row r="17" spans="1:5" x14ac:dyDescent="0.25">
      <c r="A17" s="1" t="s">
        <v>13</v>
      </c>
      <c r="B17" s="8">
        <v>59715</v>
      </c>
      <c r="C17" s="8">
        <v>0</v>
      </c>
      <c r="D17" s="9">
        <f t="shared" si="0"/>
        <v>0</v>
      </c>
      <c r="E17">
        <v>7</v>
      </c>
    </row>
    <row r="18" spans="1:5" x14ac:dyDescent="0.25">
      <c r="A18" s="1" t="s">
        <v>14</v>
      </c>
      <c r="B18" s="8">
        <v>16111</v>
      </c>
      <c r="C18" s="8">
        <v>0</v>
      </c>
      <c r="D18" s="9">
        <f t="shared" si="0"/>
        <v>0</v>
      </c>
      <c r="E18">
        <v>7</v>
      </c>
    </row>
    <row r="19" spans="1:5" x14ac:dyDescent="0.25">
      <c r="A19" s="1" t="s">
        <v>15</v>
      </c>
      <c r="B19" s="8">
        <v>19755</v>
      </c>
      <c r="C19" s="8">
        <v>0</v>
      </c>
      <c r="D19" s="9">
        <f t="shared" si="0"/>
        <v>0</v>
      </c>
      <c r="E19">
        <v>7</v>
      </c>
    </row>
    <row r="20" spans="1:5" x14ac:dyDescent="0.25">
      <c r="A20" s="1" t="s">
        <v>16</v>
      </c>
      <c r="B20" s="8">
        <v>15242</v>
      </c>
      <c r="C20" s="8">
        <v>12291</v>
      </c>
      <c r="D20" s="9">
        <f t="shared" si="0"/>
        <v>80.639023750164014</v>
      </c>
      <c r="E20">
        <v>2</v>
      </c>
    </row>
    <row r="21" spans="1:5" x14ac:dyDescent="0.25">
      <c r="A21" s="1" t="s">
        <v>17</v>
      </c>
      <c r="B21" s="8">
        <v>25663</v>
      </c>
      <c r="C21" s="8">
        <v>0</v>
      </c>
      <c r="D21" s="9">
        <f t="shared" si="0"/>
        <v>0</v>
      </c>
      <c r="E21">
        <v>7</v>
      </c>
    </row>
    <row r="22" spans="1:5" x14ac:dyDescent="0.25">
      <c r="A22" s="1" t="s">
        <v>18</v>
      </c>
      <c r="B22" s="8">
        <v>149338</v>
      </c>
      <c r="C22" s="8">
        <v>51590</v>
      </c>
      <c r="D22" s="9">
        <f t="shared" si="0"/>
        <v>34.545795443892381</v>
      </c>
      <c r="E22">
        <v>5</v>
      </c>
    </row>
    <row r="23" spans="1:5" x14ac:dyDescent="0.25">
      <c r="A23" s="1" t="s">
        <v>19</v>
      </c>
      <c r="B23" s="8">
        <v>76998</v>
      </c>
      <c r="C23" s="8">
        <v>46819</v>
      </c>
      <c r="D23" s="9">
        <f t="shared" si="0"/>
        <v>60.805475466895246</v>
      </c>
      <c r="E23">
        <v>3</v>
      </c>
    </row>
    <row r="24" spans="1:5" x14ac:dyDescent="0.25">
      <c r="A24" s="1" t="s">
        <v>20</v>
      </c>
      <c r="B24" s="8">
        <v>17969</v>
      </c>
      <c r="C24" s="8">
        <v>0</v>
      </c>
      <c r="D24" s="9">
        <f t="shared" si="0"/>
        <v>0</v>
      </c>
      <c r="E24">
        <v>7</v>
      </c>
    </row>
    <row r="25" spans="1:5" x14ac:dyDescent="0.25">
      <c r="A25" s="1" t="s">
        <v>21</v>
      </c>
      <c r="B25" s="8">
        <v>162553</v>
      </c>
      <c r="C25" s="8">
        <v>99074</v>
      </c>
      <c r="D25" s="9">
        <f t="shared" si="0"/>
        <v>60.948736719716038</v>
      </c>
      <c r="E25">
        <v>3</v>
      </c>
    </row>
    <row r="26" spans="1:5" x14ac:dyDescent="0.25">
      <c r="A26" s="1" t="s">
        <v>22</v>
      </c>
      <c r="B26" s="8">
        <v>19274</v>
      </c>
      <c r="C26" s="8">
        <v>0</v>
      </c>
      <c r="D26" s="9">
        <f t="shared" si="0"/>
        <v>0</v>
      </c>
      <c r="E26">
        <v>7</v>
      </c>
    </row>
    <row r="27" spans="1:5" x14ac:dyDescent="0.25">
      <c r="A27" s="1" t="s">
        <v>23</v>
      </c>
      <c r="B27" s="8">
        <v>41687</v>
      </c>
      <c r="C27" s="8">
        <v>0</v>
      </c>
      <c r="D27" s="9">
        <f t="shared" si="0"/>
        <v>0</v>
      </c>
      <c r="E27">
        <v>7</v>
      </c>
    </row>
    <row r="28" spans="1:5" x14ac:dyDescent="0.25">
      <c r="A28" s="1" t="s">
        <v>24</v>
      </c>
      <c r="B28" s="8">
        <v>25687</v>
      </c>
      <c r="C28" s="8">
        <v>25687</v>
      </c>
      <c r="D28" s="9">
        <f t="shared" si="0"/>
        <v>100</v>
      </c>
      <c r="E28">
        <v>1</v>
      </c>
    </row>
    <row r="29" spans="1:5" x14ac:dyDescent="0.25">
      <c r="A29" s="1" t="s">
        <v>25</v>
      </c>
      <c r="B29" s="8">
        <v>18783</v>
      </c>
      <c r="C29" s="8">
        <v>0</v>
      </c>
      <c r="D29" s="9">
        <f t="shared" si="0"/>
        <v>0</v>
      </c>
      <c r="E29">
        <v>7</v>
      </c>
    </row>
    <row r="30" spans="1:5" x14ac:dyDescent="0.25">
      <c r="A30" s="1" t="s">
        <v>26</v>
      </c>
      <c r="B30" s="8">
        <v>76842</v>
      </c>
      <c r="C30" s="8">
        <v>55021</v>
      </c>
      <c r="D30" s="9">
        <f t="shared" si="0"/>
        <v>71.602769318862087</v>
      </c>
      <c r="E30">
        <v>2</v>
      </c>
    </row>
    <row r="31" spans="1:5" x14ac:dyDescent="0.25">
      <c r="A31" s="1" t="s">
        <v>27</v>
      </c>
      <c r="B31" s="8">
        <v>20190</v>
      </c>
      <c r="C31" s="8">
        <v>12752</v>
      </c>
      <c r="D31" s="9">
        <f t="shared" si="0"/>
        <v>63.159980188211982</v>
      </c>
      <c r="E31">
        <v>3</v>
      </c>
    </row>
    <row r="32" spans="1:5" x14ac:dyDescent="0.25">
      <c r="A32" s="1" t="s">
        <v>28</v>
      </c>
      <c r="B32" s="8">
        <v>23079</v>
      </c>
      <c r="C32" s="8">
        <v>0</v>
      </c>
      <c r="D32" s="9">
        <f t="shared" si="0"/>
        <v>0</v>
      </c>
      <c r="E32">
        <v>7</v>
      </c>
    </row>
    <row r="33" spans="1:5" x14ac:dyDescent="0.25">
      <c r="A33" s="1" t="s">
        <v>29</v>
      </c>
      <c r="B33" s="8">
        <v>40679</v>
      </c>
      <c r="C33" s="8">
        <v>0</v>
      </c>
      <c r="D33" s="9">
        <f t="shared" si="0"/>
        <v>0</v>
      </c>
      <c r="E33">
        <v>7</v>
      </c>
    </row>
    <row r="34" spans="1:5" x14ac:dyDescent="0.25">
      <c r="A34" s="1" t="s">
        <v>30</v>
      </c>
      <c r="B34" s="8">
        <v>26949</v>
      </c>
      <c r="C34" s="8">
        <v>19072</v>
      </c>
      <c r="D34" s="9">
        <f t="shared" si="0"/>
        <v>70.770715054361943</v>
      </c>
      <c r="E34">
        <v>3</v>
      </c>
    </row>
    <row r="35" spans="1:5" x14ac:dyDescent="0.25">
      <c r="A35" s="1" t="s">
        <v>31</v>
      </c>
      <c r="B35" s="8">
        <v>19541</v>
      </c>
      <c r="C35" s="8">
        <v>19541</v>
      </c>
      <c r="D35" s="9">
        <f t="shared" si="0"/>
        <v>100</v>
      </c>
      <c r="E35">
        <v>1</v>
      </c>
    </row>
    <row r="36" spans="1:5" x14ac:dyDescent="0.25">
      <c r="A36" s="1" t="s">
        <v>32</v>
      </c>
      <c r="B36" s="8">
        <v>112433</v>
      </c>
      <c r="C36" s="8">
        <v>112433</v>
      </c>
      <c r="D36" s="9">
        <f t="shared" si="0"/>
        <v>100</v>
      </c>
      <c r="E36">
        <v>1</v>
      </c>
    </row>
    <row r="37" spans="1:5" x14ac:dyDescent="0.25">
      <c r="A37" s="1" t="s">
        <v>33</v>
      </c>
      <c r="B37" s="8">
        <v>24479</v>
      </c>
      <c r="C37" s="8">
        <v>0</v>
      </c>
      <c r="D37" s="9">
        <f t="shared" si="0"/>
        <v>0</v>
      </c>
      <c r="E37">
        <v>7</v>
      </c>
    </row>
    <row r="38" spans="1:5" x14ac:dyDescent="0.25">
      <c r="A38" s="1" t="s">
        <v>34</v>
      </c>
      <c r="B38" s="8">
        <v>24950</v>
      </c>
      <c r="C38" s="8">
        <v>24115</v>
      </c>
      <c r="D38" s="9">
        <f t="shared" si="0"/>
        <v>96.653306613226448</v>
      </c>
      <c r="E38">
        <v>1</v>
      </c>
    </row>
    <row r="39" spans="1:5" x14ac:dyDescent="0.25">
      <c r="A39" s="1" t="s">
        <v>35</v>
      </c>
      <c r="B39" s="8">
        <v>86494</v>
      </c>
      <c r="C39" s="8">
        <v>86494</v>
      </c>
      <c r="D39" s="9">
        <f t="shared" si="0"/>
        <v>100</v>
      </c>
      <c r="E39">
        <v>1</v>
      </c>
    </row>
    <row r="40" spans="1:5" x14ac:dyDescent="0.25">
      <c r="A40" s="1" t="s">
        <v>36</v>
      </c>
      <c r="B40" s="8">
        <v>53353</v>
      </c>
      <c r="C40" s="8">
        <v>0</v>
      </c>
      <c r="D40" s="9">
        <f t="shared" si="0"/>
        <v>0</v>
      </c>
      <c r="E40">
        <v>7</v>
      </c>
    </row>
    <row r="41" spans="1:5" x14ac:dyDescent="0.25">
      <c r="A41" s="1" t="s">
        <v>217</v>
      </c>
      <c r="B41" s="8">
        <v>1324277</v>
      </c>
      <c r="C41" s="8">
        <v>1324277</v>
      </c>
      <c r="D41" s="9">
        <f t="shared" si="0"/>
        <v>100</v>
      </c>
      <c r="E41">
        <v>1</v>
      </c>
    </row>
    <row r="42" spans="1:5" x14ac:dyDescent="0.25">
      <c r="A42" s="1" t="s">
        <v>37</v>
      </c>
      <c r="B42" s="8">
        <v>21017</v>
      </c>
      <c r="C42" s="8">
        <v>0</v>
      </c>
      <c r="D42" s="9">
        <f t="shared" si="0"/>
        <v>0</v>
      </c>
      <c r="E42">
        <v>7</v>
      </c>
    </row>
    <row r="43" spans="1:5" x14ac:dyDescent="0.25">
      <c r="A43" s="1" t="s">
        <v>38</v>
      </c>
      <c r="B43" s="8">
        <v>40639</v>
      </c>
      <c r="C43" s="8">
        <v>40639</v>
      </c>
      <c r="D43" s="9">
        <f t="shared" si="0"/>
        <v>100</v>
      </c>
      <c r="E43">
        <v>1</v>
      </c>
    </row>
    <row r="44" spans="1:5" x14ac:dyDescent="0.25">
      <c r="A44" s="1" t="s">
        <v>39</v>
      </c>
      <c r="B44" s="8">
        <v>60685</v>
      </c>
      <c r="C44" s="8">
        <v>0</v>
      </c>
      <c r="D44" s="9">
        <f t="shared" si="0"/>
        <v>0</v>
      </c>
      <c r="E44">
        <v>7</v>
      </c>
    </row>
    <row r="45" spans="1:5" x14ac:dyDescent="0.25">
      <c r="A45" s="1" t="s">
        <v>40</v>
      </c>
      <c r="B45" s="8">
        <v>21540</v>
      </c>
      <c r="C45" s="8">
        <v>21269</v>
      </c>
      <c r="D45" s="9">
        <f t="shared" si="0"/>
        <v>98.741875580315693</v>
      </c>
      <c r="E45">
        <v>1</v>
      </c>
    </row>
    <row r="46" spans="1:5" x14ac:dyDescent="0.25">
      <c r="A46" s="1" t="s">
        <v>41</v>
      </c>
      <c r="B46" s="8">
        <v>17910</v>
      </c>
      <c r="C46" s="8">
        <v>0</v>
      </c>
      <c r="D46" s="9">
        <f t="shared" si="0"/>
        <v>0</v>
      </c>
      <c r="E46">
        <v>7</v>
      </c>
    </row>
    <row r="47" spans="1:5" x14ac:dyDescent="0.25">
      <c r="A47" s="1" t="s">
        <v>42</v>
      </c>
      <c r="B47" s="8">
        <v>11535</v>
      </c>
      <c r="C47" s="8">
        <v>0</v>
      </c>
      <c r="D47" s="9">
        <f t="shared" si="0"/>
        <v>0</v>
      </c>
      <c r="E47">
        <v>7</v>
      </c>
    </row>
    <row r="48" spans="1:5" x14ac:dyDescent="0.25">
      <c r="A48" s="1" t="s">
        <v>43</v>
      </c>
      <c r="B48" s="8">
        <v>14825</v>
      </c>
      <c r="C48" s="8">
        <v>0</v>
      </c>
      <c r="D48" s="9">
        <f t="shared" si="0"/>
        <v>0</v>
      </c>
      <c r="E48">
        <v>7</v>
      </c>
    </row>
    <row r="49" spans="1:5" x14ac:dyDescent="0.25">
      <c r="A49" s="1" t="s">
        <v>44</v>
      </c>
      <c r="B49" s="8">
        <v>18377</v>
      </c>
      <c r="C49" s="8">
        <v>9382</v>
      </c>
      <c r="D49" s="9">
        <f t="shared" si="0"/>
        <v>51.052946618055174</v>
      </c>
      <c r="E49">
        <v>4</v>
      </c>
    </row>
    <row r="50" spans="1:5" x14ac:dyDescent="0.25">
      <c r="A50" s="1" t="s">
        <v>45</v>
      </c>
      <c r="B50" s="8">
        <v>30131</v>
      </c>
      <c r="C50" s="8">
        <v>6901</v>
      </c>
      <c r="D50" s="9">
        <f t="shared" si="0"/>
        <v>22.903322159901762</v>
      </c>
      <c r="E50">
        <v>6</v>
      </c>
    </row>
    <row r="51" spans="1:5" x14ac:dyDescent="0.25">
      <c r="A51" s="1" t="s">
        <v>46</v>
      </c>
      <c r="B51" s="8">
        <v>146899</v>
      </c>
      <c r="C51" s="8">
        <v>117080</v>
      </c>
      <c r="D51" s="9">
        <f t="shared" si="0"/>
        <v>79.70101906752258</v>
      </c>
      <c r="E51">
        <v>2</v>
      </c>
    </row>
    <row r="52" spans="1:5" x14ac:dyDescent="0.25">
      <c r="A52" s="1" t="s">
        <v>47</v>
      </c>
      <c r="B52" s="8">
        <v>34146</v>
      </c>
      <c r="C52" s="8">
        <v>32320</v>
      </c>
      <c r="D52" s="9">
        <f t="shared" si="0"/>
        <v>94.652375095179522</v>
      </c>
      <c r="E52">
        <v>1</v>
      </c>
    </row>
    <row r="53" spans="1:5" x14ac:dyDescent="0.25">
      <c r="A53" s="1" t="s">
        <v>48</v>
      </c>
      <c r="B53" s="8">
        <v>17852</v>
      </c>
      <c r="C53" s="8">
        <v>0</v>
      </c>
      <c r="D53" s="9">
        <f t="shared" si="0"/>
        <v>0</v>
      </c>
      <c r="E53">
        <v>7</v>
      </c>
    </row>
    <row r="54" spans="1:5" x14ac:dyDescent="0.25">
      <c r="A54" s="1" t="s">
        <v>49</v>
      </c>
      <c r="B54" s="8">
        <v>36311</v>
      </c>
      <c r="C54" s="8">
        <v>0</v>
      </c>
      <c r="D54" s="9">
        <f t="shared" si="0"/>
        <v>0</v>
      </c>
      <c r="E54">
        <v>7</v>
      </c>
    </row>
    <row r="55" spans="1:5" x14ac:dyDescent="0.25">
      <c r="A55" s="1" t="s">
        <v>50</v>
      </c>
      <c r="B55" s="8">
        <v>49955</v>
      </c>
      <c r="C55" s="8">
        <v>0</v>
      </c>
      <c r="D55" s="9">
        <f t="shared" si="0"/>
        <v>0</v>
      </c>
      <c r="E55">
        <v>7</v>
      </c>
    </row>
    <row r="56" spans="1:5" x14ac:dyDescent="0.25">
      <c r="A56" s="1" t="s">
        <v>51</v>
      </c>
      <c r="B56" s="8">
        <v>81662</v>
      </c>
      <c r="C56" s="8">
        <v>0</v>
      </c>
      <c r="D56" s="9">
        <f t="shared" si="0"/>
        <v>0</v>
      </c>
      <c r="E56">
        <v>7</v>
      </c>
    </row>
    <row r="57" spans="1:5" x14ac:dyDescent="0.25">
      <c r="A57" s="1" t="s">
        <v>52</v>
      </c>
      <c r="B57" s="8">
        <v>21872</v>
      </c>
      <c r="C57" s="8">
        <v>0</v>
      </c>
      <c r="D57" s="9">
        <f t="shared" si="0"/>
        <v>0</v>
      </c>
      <c r="E57">
        <v>7</v>
      </c>
    </row>
    <row r="58" spans="1:5" x14ac:dyDescent="0.25">
      <c r="A58" s="1" t="s">
        <v>53</v>
      </c>
      <c r="B58" s="8">
        <v>83596</v>
      </c>
      <c r="C58" s="8">
        <v>23168</v>
      </c>
      <c r="D58" s="9">
        <f t="shared" si="0"/>
        <v>27.714244700703382</v>
      </c>
      <c r="E58">
        <v>6</v>
      </c>
    </row>
    <row r="59" spans="1:5" x14ac:dyDescent="0.25">
      <c r="A59" s="1" t="s">
        <v>54</v>
      </c>
      <c r="B59" s="8">
        <v>24459</v>
      </c>
      <c r="C59" s="8">
        <v>0</v>
      </c>
      <c r="D59" s="9">
        <f t="shared" si="0"/>
        <v>0</v>
      </c>
      <c r="E59">
        <v>7</v>
      </c>
    </row>
    <row r="60" spans="1:5" x14ac:dyDescent="0.25">
      <c r="A60" s="1" t="s">
        <v>55</v>
      </c>
      <c r="B60" s="8">
        <v>57059</v>
      </c>
      <c r="C60" s="8">
        <v>0</v>
      </c>
      <c r="D60" s="9">
        <f t="shared" si="0"/>
        <v>0</v>
      </c>
      <c r="E60">
        <v>7</v>
      </c>
    </row>
    <row r="61" spans="1:5" x14ac:dyDescent="0.25">
      <c r="A61" s="1" t="s">
        <v>56</v>
      </c>
      <c r="B61" s="8">
        <v>22664</v>
      </c>
      <c r="C61" s="8">
        <v>22283</v>
      </c>
      <c r="D61" s="9">
        <f t="shared" si="0"/>
        <v>98.31891987292623</v>
      </c>
      <c r="E61">
        <v>1</v>
      </c>
    </row>
    <row r="62" spans="1:5" x14ac:dyDescent="0.25">
      <c r="A62" s="1" t="s">
        <v>57</v>
      </c>
      <c r="B62" s="8">
        <v>19273</v>
      </c>
      <c r="C62" s="8">
        <v>18527</v>
      </c>
      <c r="D62" s="9">
        <f t="shared" si="0"/>
        <v>96.129300057074659</v>
      </c>
      <c r="E62">
        <v>1</v>
      </c>
    </row>
    <row r="63" spans="1:5" x14ac:dyDescent="0.25">
      <c r="A63" s="1" t="s">
        <v>58</v>
      </c>
      <c r="B63" s="8">
        <v>37968</v>
      </c>
      <c r="C63" s="8">
        <v>12175</v>
      </c>
      <c r="D63" s="9">
        <f t="shared" si="0"/>
        <v>32.066477033291193</v>
      </c>
      <c r="E63">
        <v>5</v>
      </c>
    </row>
    <row r="64" spans="1:5" x14ac:dyDescent="0.25">
      <c r="A64" s="1" t="s">
        <v>59</v>
      </c>
      <c r="B64" s="8">
        <v>48382</v>
      </c>
      <c r="C64" s="8">
        <v>26486</v>
      </c>
      <c r="D64" s="9">
        <f t="shared" si="0"/>
        <v>54.743499648629658</v>
      </c>
      <c r="E64">
        <v>4</v>
      </c>
    </row>
    <row r="65" spans="1:5" x14ac:dyDescent="0.25">
      <c r="A65" s="1" t="s">
        <v>60</v>
      </c>
      <c r="B65" s="8">
        <v>100653</v>
      </c>
      <c r="C65" s="8">
        <v>0</v>
      </c>
      <c r="D65" s="9">
        <f t="shared" si="0"/>
        <v>0</v>
      </c>
      <c r="E65">
        <v>7</v>
      </c>
    </row>
    <row r="66" spans="1:5" x14ac:dyDescent="0.25">
      <c r="A66" s="1" t="s">
        <v>61</v>
      </c>
      <c r="B66" s="8">
        <v>22137</v>
      </c>
      <c r="C66" s="8">
        <v>0</v>
      </c>
      <c r="D66" s="9">
        <f t="shared" si="0"/>
        <v>0</v>
      </c>
      <c r="E66">
        <v>7</v>
      </c>
    </row>
    <row r="67" spans="1:5" x14ac:dyDescent="0.25">
      <c r="A67" s="1" t="s">
        <v>62</v>
      </c>
      <c r="B67" s="8">
        <v>47113</v>
      </c>
      <c r="C67" s="8">
        <v>0</v>
      </c>
      <c r="D67" s="9">
        <f t="shared" ref="D67:D130" si="1">(C67/B67)*100</f>
        <v>0</v>
      </c>
      <c r="E67">
        <v>7</v>
      </c>
    </row>
    <row r="68" spans="1:5" x14ac:dyDescent="0.25">
      <c r="A68" s="1" t="s">
        <v>63</v>
      </c>
      <c r="B68" s="8">
        <v>43284</v>
      </c>
      <c r="C68" s="8">
        <v>0</v>
      </c>
      <c r="D68" s="9">
        <f t="shared" si="1"/>
        <v>0</v>
      </c>
      <c r="E68">
        <v>7</v>
      </c>
    </row>
    <row r="69" spans="1:5" x14ac:dyDescent="0.25">
      <c r="A69" s="1" t="s">
        <v>64</v>
      </c>
      <c r="B69" s="8">
        <v>19869</v>
      </c>
      <c r="C69" s="8">
        <v>0</v>
      </c>
      <c r="D69" s="9">
        <f t="shared" si="1"/>
        <v>0</v>
      </c>
      <c r="E69">
        <v>7</v>
      </c>
    </row>
    <row r="70" spans="1:5" x14ac:dyDescent="0.25">
      <c r="A70" s="1" t="s">
        <v>65</v>
      </c>
      <c r="B70" s="8">
        <v>87182</v>
      </c>
      <c r="C70" s="8">
        <v>0</v>
      </c>
      <c r="D70" s="9">
        <f t="shared" si="1"/>
        <v>0</v>
      </c>
      <c r="E70">
        <v>7</v>
      </c>
    </row>
    <row r="71" spans="1:5" x14ac:dyDescent="0.25">
      <c r="A71" s="1" t="s">
        <v>66</v>
      </c>
      <c r="B71" s="8">
        <v>63614</v>
      </c>
      <c r="C71" s="8">
        <v>63614</v>
      </c>
      <c r="D71" s="9">
        <f t="shared" si="1"/>
        <v>100</v>
      </c>
      <c r="E71">
        <v>1</v>
      </c>
    </row>
    <row r="72" spans="1:5" x14ac:dyDescent="0.25">
      <c r="A72" s="1" t="s">
        <v>67</v>
      </c>
      <c r="B72" s="8">
        <v>125957</v>
      </c>
      <c r="C72" s="8">
        <v>90323</v>
      </c>
      <c r="D72" s="9">
        <f t="shared" si="1"/>
        <v>71.709392888049095</v>
      </c>
      <c r="E72">
        <v>2</v>
      </c>
    </row>
    <row r="73" spans="1:5" x14ac:dyDescent="0.25">
      <c r="A73" s="1" t="s">
        <v>68</v>
      </c>
      <c r="B73" s="8">
        <v>50720</v>
      </c>
      <c r="C73" s="8">
        <v>22257</v>
      </c>
      <c r="D73" s="9">
        <f t="shared" si="1"/>
        <v>43.88209779179811</v>
      </c>
      <c r="E73">
        <v>4</v>
      </c>
    </row>
    <row r="74" spans="1:5" x14ac:dyDescent="0.25">
      <c r="A74" s="1" t="s">
        <v>69</v>
      </c>
      <c r="B74" s="8">
        <v>83500</v>
      </c>
      <c r="C74" s="8">
        <v>7479</v>
      </c>
      <c r="D74" s="9">
        <f t="shared" si="1"/>
        <v>8.9568862275449099</v>
      </c>
      <c r="E74">
        <v>7</v>
      </c>
    </row>
    <row r="75" spans="1:5" x14ac:dyDescent="0.25">
      <c r="A75" s="1" t="s">
        <v>70</v>
      </c>
      <c r="B75" s="8">
        <v>10634</v>
      </c>
      <c r="C75" s="8">
        <v>0</v>
      </c>
      <c r="D75" s="9">
        <f t="shared" si="1"/>
        <v>0</v>
      </c>
      <c r="E75">
        <v>7</v>
      </c>
    </row>
    <row r="76" spans="1:5" x14ac:dyDescent="0.25">
      <c r="A76" s="1" t="s">
        <v>71</v>
      </c>
      <c r="B76" s="8">
        <v>40755</v>
      </c>
      <c r="C76" s="8">
        <v>40755</v>
      </c>
      <c r="D76" s="9">
        <f t="shared" si="1"/>
        <v>100</v>
      </c>
      <c r="E76">
        <v>1</v>
      </c>
    </row>
    <row r="77" spans="1:5" x14ac:dyDescent="0.25">
      <c r="A77" s="1" t="s">
        <v>72</v>
      </c>
      <c r="B77" s="8">
        <v>24892</v>
      </c>
      <c r="C77" s="8">
        <v>16939</v>
      </c>
      <c r="D77" s="9">
        <f t="shared" si="1"/>
        <v>68.049975895870162</v>
      </c>
      <c r="E77">
        <v>3</v>
      </c>
    </row>
    <row r="78" spans="1:5" x14ac:dyDescent="0.25">
      <c r="A78" s="1" t="s">
        <v>73</v>
      </c>
      <c r="B78" s="8">
        <v>8676</v>
      </c>
      <c r="C78" s="8">
        <v>0</v>
      </c>
      <c r="D78" s="9">
        <f t="shared" si="1"/>
        <v>0</v>
      </c>
      <c r="E78">
        <v>7</v>
      </c>
    </row>
    <row r="79" spans="1:5" x14ac:dyDescent="0.25">
      <c r="A79" s="1" t="s">
        <v>74</v>
      </c>
      <c r="B79" s="8">
        <v>22367</v>
      </c>
      <c r="C79" s="8">
        <v>0</v>
      </c>
      <c r="D79" s="9">
        <f t="shared" si="1"/>
        <v>0</v>
      </c>
      <c r="E79">
        <v>7</v>
      </c>
    </row>
    <row r="80" spans="1:5" x14ac:dyDescent="0.25">
      <c r="A80" s="1" t="s">
        <v>75</v>
      </c>
      <c r="B80" s="8">
        <v>32515</v>
      </c>
      <c r="C80" s="8">
        <v>24994</v>
      </c>
      <c r="D80" s="9">
        <f t="shared" si="1"/>
        <v>76.869137321236352</v>
      </c>
      <c r="E80">
        <v>2</v>
      </c>
    </row>
    <row r="81" spans="1:5" x14ac:dyDescent="0.25">
      <c r="A81" s="1" t="s">
        <v>76</v>
      </c>
      <c r="B81" s="8">
        <v>13184</v>
      </c>
      <c r="C81" s="8">
        <v>0</v>
      </c>
      <c r="D81" s="9">
        <f t="shared" si="1"/>
        <v>0</v>
      </c>
      <c r="E81">
        <v>7</v>
      </c>
    </row>
    <row r="82" spans="1:5" x14ac:dyDescent="0.25">
      <c r="A82" s="1" t="s">
        <v>77</v>
      </c>
      <c r="B82" s="8">
        <v>21356</v>
      </c>
      <c r="C82" s="8">
        <v>21356</v>
      </c>
      <c r="D82" s="9">
        <f t="shared" si="1"/>
        <v>100</v>
      </c>
      <c r="E82">
        <v>1</v>
      </c>
    </row>
    <row r="83" spans="1:5" x14ac:dyDescent="0.25">
      <c r="A83" s="1" t="s">
        <v>78</v>
      </c>
      <c r="B83" s="8">
        <v>39938</v>
      </c>
      <c r="C83" s="8">
        <v>36906</v>
      </c>
      <c r="D83" s="9">
        <f t="shared" si="1"/>
        <v>92.408232760779214</v>
      </c>
      <c r="E83">
        <v>1</v>
      </c>
    </row>
    <row r="84" spans="1:5" x14ac:dyDescent="0.25">
      <c r="A84" s="1" t="s">
        <v>79</v>
      </c>
      <c r="B84" s="8">
        <v>68561</v>
      </c>
      <c r="C84" s="8">
        <v>46882</v>
      </c>
      <c r="D84" s="9">
        <f t="shared" si="1"/>
        <v>68.379982789049166</v>
      </c>
      <c r="E84">
        <v>3</v>
      </c>
    </row>
    <row r="85" spans="1:5" x14ac:dyDescent="0.25">
      <c r="A85" s="1" t="s">
        <v>80</v>
      </c>
      <c r="B85" s="8">
        <v>23345</v>
      </c>
      <c r="C85" s="8">
        <v>0</v>
      </c>
      <c r="D85" s="9">
        <f t="shared" si="1"/>
        <v>0</v>
      </c>
      <c r="E85">
        <v>7</v>
      </c>
    </row>
    <row r="86" spans="1:5" x14ac:dyDescent="0.25">
      <c r="A86" s="1" t="s">
        <v>81</v>
      </c>
      <c r="B86" s="8">
        <v>50165</v>
      </c>
      <c r="C86" s="8">
        <v>0</v>
      </c>
      <c r="D86" s="9">
        <f t="shared" si="1"/>
        <v>0</v>
      </c>
      <c r="E86">
        <v>7</v>
      </c>
    </row>
    <row r="87" spans="1:5" x14ac:dyDescent="0.25">
      <c r="A87" s="1" t="s">
        <v>82</v>
      </c>
      <c r="B87" s="8">
        <v>55543</v>
      </c>
      <c r="C87" s="8">
        <v>0</v>
      </c>
      <c r="D87" s="9">
        <f t="shared" si="1"/>
        <v>0</v>
      </c>
      <c r="E87">
        <v>7</v>
      </c>
    </row>
    <row r="88" spans="1:5" x14ac:dyDescent="0.25">
      <c r="A88" s="1" t="s">
        <v>83</v>
      </c>
      <c r="B88" s="8">
        <v>23140</v>
      </c>
      <c r="C88" s="8">
        <v>0</v>
      </c>
      <c r="D88" s="9">
        <f t="shared" si="1"/>
        <v>0</v>
      </c>
      <c r="E88">
        <v>7</v>
      </c>
    </row>
    <row r="89" spans="1:5" x14ac:dyDescent="0.25">
      <c r="A89" s="1" t="s">
        <v>84</v>
      </c>
      <c r="B89" s="8">
        <v>145676</v>
      </c>
      <c r="C89" s="8">
        <v>107179</v>
      </c>
      <c r="D89" s="9">
        <f t="shared" si="1"/>
        <v>73.573546775035013</v>
      </c>
      <c r="E89">
        <v>2</v>
      </c>
    </row>
    <row r="90" spans="1:5" x14ac:dyDescent="0.25">
      <c r="A90" s="1" t="s">
        <v>85</v>
      </c>
      <c r="B90" s="8">
        <v>15130</v>
      </c>
      <c r="C90" s="8">
        <v>15130</v>
      </c>
      <c r="D90" s="9">
        <f t="shared" si="1"/>
        <v>100</v>
      </c>
      <c r="E90">
        <v>1</v>
      </c>
    </row>
    <row r="91" spans="1:5" x14ac:dyDescent="0.25">
      <c r="A91" s="1" t="s">
        <v>86</v>
      </c>
      <c r="B91" s="8">
        <v>59110</v>
      </c>
      <c r="C91" s="8">
        <v>45916</v>
      </c>
      <c r="D91" s="9">
        <f t="shared" si="1"/>
        <v>77.678903738792087</v>
      </c>
      <c r="E91">
        <v>2</v>
      </c>
    </row>
    <row r="92" spans="1:5" x14ac:dyDescent="0.25">
      <c r="A92" s="1" t="s">
        <v>87</v>
      </c>
      <c r="B92" s="8">
        <v>27205</v>
      </c>
      <c r="C92" s="8">
        <v>0</v>
      </c>
      <c r="D92" s="9">
        <f t="shared" si="1"/>
        <v>0</v>
      </c>
      <c r="E92">
        <v>7</v>
      </c>
    </row>
    <row r="93" spans="1:5" x14ac:dyDescent="0.25">
      <c r="A93" s="1" t="s">
        <v>88</v>
      </c>
      <c r="B93" s="8">
        <v>23715</v>
      </c>
      <c r="C93" s="8">
        <v>20048</v>
      </c>
      <c r="D93" s="9">
        <f t="shared" si="1"/>
        <v>84.537212734556192</v>
      </c>
      <c r="E93">
        <v>2</v>
      </c>
    </row>
    <row r="94" spans="1:5" x14ac:dyDescent="0.25">
      <c r="A94" s="1" t="s">
        <v>89</v>
      </c>
      <c r="B94" s="8">
        <v>37035</v>
      </c>
      <c r="C94" s="8">
        <v>0</v>
      </c>
      <c r="D94" s="9">
        <f t="shared" si="1"/>
        <v>0</v>
      </c>
      <c r="E94">
        <v>7</v>
      </c>
    </row>
    <row r="95" spans="1:5" x14ac:dyDescent="0.25">
      <c r="A95" s="1" t="s">
        <v>90</v>
      </c>
      <c r="B95" s="8">
        <v>43640</v>
      </c>
      <c r="C95" s="8">
        <v>28927</v>
      </c>
      <c r="D95" s="9">
        <f t="shared" si="1"/>
        <v>66.285517873510543</v>
      </c>
      <c r="E95">
        <v>3</v>
      </c>
    </row>
    <row r="96" spans="1:5" x14ac:dyDescent="0.25">
      <c r="A96" s="1" t="s">
        <v>91</v>
      </c>
      <c r="B96" s="8">
        <v>27750</v>
      </c>
      <c r="C96" s="8">
        <v>13816</v>
      </c>
      <c r="D96" s="9">
        <f t="shared" si="1"/>
        <v>49.78738738738739</v>
      </c>
      <c r="E96">
        <v>4</v>
      </c>
    </row>
    <row r="97" spans="1:5" x14ac:dyDescent="0.25">
      <c r="A97" s="1" t="s">
        <v>92</v>
      </c>
      <c r="B97" s="8">
        <v>18624</v>
      </c>
      <c r="C97" s="8">
        <v>0</v>
      </c>
      <c r="D97" s="9">
        <f t="shared" si="1"/>
        <v>0</v>
      </c>
      <c r="E97">
        <v>7</v>
      </c>
    </row>
    <row r="98" spans="1:5" x14ac:dyDescent="0.25">
      <c r="A98" s="1" t="s">
        <v>93</v>
      </c>
      <c r="B98" s="8">
        <v>29170</v>
      </c>
      <c r="C98" s="8">
        <v>9795</v>
      </c>
      <c r="D98" s="9">
        <f t="shared" si="1"/>
        <v>33.579019540623925</v>
      </c>
      <c r="E98">
        <v>5</v>
      </c>
    </row>
    <row r="99" spans="1:5" x14ac:dyDescent="0.25">
      <c r="A99" s="1" t="s">
        <v>94</v>
      </c>
      <c r="B99" s="8">
        <v>23984</v>
      </c>
      <c r="C99" s="8">
        <v>0</v>
      </c>
      <c r="D99" s="9">
        <f t="shared" si="1"/>
        <v>0</v>
      </c>
      <c r="E99">
        <v>7</v>
      </c>
    </row>
    <row r="100" spans="1:5" x14ac:dyDescent="0.25">
      <c r="A100" s="1" t="s">
        <v>95</v>
      </c>
      <c r="B100" s="8">
        <v>44600</v>
      </c>
      <c r="C100" s="8">
        <v>27293</v>
      </c>
      <c r="D100" s="9">
        <f t="shared" si="1"/>
        <v>61.195067264573986</v>
      </c>
      <c r="E100">
        <v>3</v>
      </c>
    </row>
    <row r="101" spans="1:5" x14ac:dyDescent="0.25">
      <c r="A101" s="1" t="s">
        <v>96</v>
      </c>
      <c r="B101" s="8">
        <v>20265</v>
      </c>
      <c r="C101" s="8">
        <v>0</v>
      </c>
      <c r="D101" s="9">
        <f t="shared" si="1"/>
        <v>0</v>
      </c>
      <c r="E101">
        <v>7</v>
      </c>
    </row>
    <row r="102" spans="1:5" x14ac:dyDescent="0.25">
      <c r="A102" s="1" t="s">
        <v>97</v>
      </c>
      <c r="B102" s="8">
        <v>18235</v>
      </c>
      <c r="C102" s="8">
        <v>0</v>
      </c>
      <c r="D102" s="9">
        <f t="shared" si="1"/>
        <v>0</v>
      </c>
      <c r="E102">
        <v>7</v>
      </c>
    </row>
    <row r="103" spans="1:5" x14ac:dyDescent="0.25">
      <c r="A103" s="1" t="s">
        <v>98</v>
      </c>
      <c r="B103" s="8">
        <v>112464</v>
      </c>
      <c r="C103" s="8">
        <v>64867</v>
      </c>
      <c r="D103" s="9">
        <f t="shared" si="1"/>
        <v>57.678012519561818</v>
      </c>
      <c r="E103">
        <v>3</v>
      </c>
    </row>
    <row r="104" spans="1:5" x14ac:dyDescent="0.25">
      <c r="A104" s="1" t="s">
        <v>99</v>
      </c>
      <c r="B104" s="8">
        <v>17901</v>
      </c>
      <c r="C104" s="8">
        <v>10855</v>
      </c>
      <c r="D104" s="9">
        <f t="shared" si="1"/>
        <v>60.639070442992015</v>
      </c>
      <c r="E104">
        <v>3</v>
      </c>
    </row>
    <row r="105" spans="1:5" x14ac:dyDescent="0.25">
      <c r="A105" s="1" t="s">
        <v>100</v>
      </c>
      <c r="B105" s="8">
        <v>18362</v>
      </c>
      <c r="C105" s="8">
        <v>17419</v>
      </c>
      <c r="D105" s="9">
        <f t="shared" si="1"/>
        <v>94.864393856878337</v>
      </c>
      <c r="E105">
        <v>1</v>
      </c>
    </row>
    <row r="106" spans="1:5" x14ac:dyDescent="0.25">
      <c r="A106" s="1" t="s">
        <v>101</v>
      </c>
      <c r="B106" s="8">
        <v>26138</v>
      </c>
      <c r="C106" s="8">
        <v>10567</v>
      </c>
      <c r="D106" s="9">
        <f t="shared" si="1"/>
        <v>40.427729742137885</v>
      </c>
      <c r="E106">
        <v>5</v>
      </c>
    </row>
    <row r="107" spans="1:5" x14ac:dyDescent="0.25">
      <c r="A107" s="1" t="s">
        <v>102</v>
      </c>
      <c r="B107" s="8">
        <v>23098</v>
      </c>
      <c r="C107" s="8">
        <v>0</v>
      </c>
      <c r="D107" s="9">
        <f t="shared" si="1"/>
        <v>0</v>
      </c>
      <c r="E107">
        <v>7</v>
      </c>
    </row>
    <row r="108" spans="1:5" x14ac:dyDescent="0.25">
      <c r="A108" s="1" t="s">
        <v>103</v>
      </c>
      <c r="B108" s="8">
        <v>22452</v>
      </c>
      <c r="C108" s="8">
        <v>0</v>
      </c>
      <c r="D108" s="9">
        <f t="shared" si="1"/>
        <v>0</v>
      </c>
      <c r="E108">
        <v>7</v>
      </c>
    </row>
    <row r="109" spans="1:5" x14ac:dyDescent="0.25">
      <c r="A109" s="1" t="s">
        <v>104</v>
      </c>
      <c r="B109" s="8">
        <v>74673</v>
      </c>
      <c r="C109" s="8">
        <v>0</v>
      </c>
      <c r="D109" s="9">
        <f t="shared" si="1"/>
        <v>0</v>
      </c>
      <c r="E109">
        <v>7</v>
      </c>
    </row>
    <row r="110" spans="1:5" x14ac:dyDescent="0.25">
      <c r="A110" s="1" t="s">
        <v>105</v>
      </c>
      <c r="B110" s="8">
        <v>60595</v>
      </c>
      <c r="C110" s="8">
        <v>56913</v>
      </c>
      <c r="D110" s="9">
        <f t="shared" si="1"/>
        <v>93.923591055367609</v>
      </c>
      <c r="E110">
        <v>1</v>
      </c>
    </row>
    <row r="111" spans="1:5" x14ac:dyDescent="0.25">
      <c r="A111" s="1" t="s">
        <v>106</v>
      </c>
      <c r="B111" s="8">
        <v>13440</v>
      </c>
      <c r="C111" s="8">
        <v>0</v>
      </c>
      <c r="D111" s="9">
        <f t="shared" si="1"/>
        <v>0</v>
      </c>
      <c r="E111">
        <v>7</v>
      </c>
    </row>
    <row r="112" spans="1:5" x14ac:dyDescent="0.25">
      <c r="A112" s="1" t="s">
        <v>107</v>
      </c>
      <c r="B112" s="8">
        <v>11583</v>
      </c>
      <c r="C112" s="8">
        <v>0</v>
      </c>
      <c r="D112" s="9">
        <f t="shared" si="1"/>
        <v>0</v>
      </c>
      <c r="E112">
        <v>7</v>
      </c>
    </row>
    <row r="113" spans="1:5" x14ac:dyDescent="0.25">
      <c r="A113" s="1" t="s">
        <v>108</v>
      </c>
      <c r="B113" s="8">
        <v>32187</v>
      </c>
      <c r="C113" s="8">
        <v>26648</v>
      </c>
      <c r="D113" s="9">
        <f t="shared" si="1"/>
        <v>82.791188989343524</v>
      </c>
      <c r="E113">
        <v>2</v>
      </c>
    </row>
    <row r="114" spans="1:5" x14ac:dyDescent="0.25">
      <c r="A114" s="1" t="s">
        <v>109</v>
      </c>
      <c r="B114" s="8">
        <v>13286</v>
      </c>
      <c r="C114" s="8">
        <v>0</v>
      </c>
      <c r="D114" s="9">
        <f t="shared" si="1"/>
        <v>0</v>
      </c>
      <c r="E114">
        <v>7</v>
      </c>
    </row>
    <row r="115" spans="1:5" x14ac:dyDescent="0.25">
      <c r="A115" s="1" t="s">
        <v>110</v>
      </c>
      <c r="B115" s="8">
        <v>19386</v>
      </c>
      <c r="C115" s="8">
        <v>0</v>
      </c>
      <c r="D115" s="9">
        <f t="shared" si="1"/>
        <v>0</v>
      </c>
      <c r="E115">
        <v>7</v>
      </c>
    </row>
    <row r="116" spans="1:5" x14ac:dyDescent="0.25">
      <c r="A116" s="1" t="s">
        <v>111</v>
      </c>
      <c r="B116" s="8">
        <v>14214</v>
      </c>
      <c r="C116" s="8">
        <v>13278</v>
      </c>
      <c r="D116" s="9">
        <f t="shared" si="1"/>
        <v>93.414943013929928</v>
      </c>
      <c r="E116">
        <v>1</v>
      </c>
    </row>
    <row r="117" spans="1:5" x14ac:dyDescent="0.25">
      <c r="A117" s="1" t="s">
        <v>112</v>
      </c>
      <c r="B117" s="8">
        <v>26302</v>
      </c>
      <c r="C117" s="8">
        <v>0</v>
      </c>
      <c r="D117" s="9">
        <f t="shared" si="1"/>
        <v>0</v>
      </c>
      <c r="E117">
        <v>7</v>
      </c>
    </row>
    <row r="118" spans="1:5" x14ac:dyDescent="0.25">
      <c r="A118" s="1" t="s">
        <v>113</v>
      </c>
      <c r="B118" s="8">
        <v>17384</v>
      </c>
      <c r="C118" s="8">
        <v>7840</v>
      </c>
      <c r="D118" s="9">
        <f t="shared" si="1"/>
        <v>45.098941555453294</v>
      </c>
      <c r="E118">
        <v>4</v>
      </c>
    </row>
    <row r="119" spans="1:5" x14ac:dyDescent="0.25">
      <c r="A119" s="1" t="s">
        <v>114</v>
      </c>
      <c r="B119" s="8">
        <v>48731</v>
      </c>
      <c r="C119" s="8">
        <v>48731</v>
      </c>
      <c r="D119" s="9">
        <f t="shared" si="1"/>
        <v>100</v>
      </c>
      <c r="E119">
        <v>1</v>
      </c>
    </row>
    <row r="120" spans="1:5" x14ac:dyDescent="0.25">
      <c r="A120" s="1" t="s">
        <v>115</v>
      </c>
      <c r="B120" s="8">
        <v>40183</v>
      </c>
      <c r="C120" s="8">
        <v>18902</v>
      </c>
      <c r="D120" s="9">
        <f t="shared" si="1"/>
        <v>47.039792947266257</v>
      </c>
      <c r="E120">
        <v>4</v>
      </c>
    </row>
    <row r="121" spans="1:5" x14ac:dyDescent="0.25">
      <c r="A121" s="1" t="s">
        <v>116</v>
      </c>
      <c r="B121" s="8">
        <v>57612</v>
      </c>
      <c r="C121" s="8">
        <v>14934</v>
      </c>
      <c r="D121" s="9">
        <f t="shared" si="1"/>
        <v>25.921682982711935</v>
      </c>
      <c r="E121">
        <v>6</v>
      </c>
    </row>
    <row r="122" spans="1:5" x14ac:dyDescent="0.25">
      <c r="A122" s="1" t="s">
        <v>117</v>
      </c>
      <c r="B122" s="8">
        <v>16928</v>
      </c>
      <c r="C122" s="8">
        <v>15657</v>
      </c>
      <c r="D122" s="9">
        <f t="shared" si="1"/>
        <v>92.491729678638947</v>
      </c>
      <c r="E122">
        <v>1</v>
      </c>
    </row>
    <row r="123" spans="1:5" x14ac:dyDescent="0.25">
      <c r="A123" s="1" t="s">
        <v>118</v>
      </c>
      <c r="B123" s="8">
        <v>165165</v>
      </c>
      <c r="C123" s="8">
        <v>163593</v>
      </c>
      <c r="D123" s="9">
        <f t="shared" si="1"/>
        <v>99.048224502769955</v>
      </c>
      <c r="E123">
        <v>1</v>
      </c>
    </row>
    <row r="124" spans="1:5" x14ac:dyDescent="0.25">
      <c r="A124" s="1" t="s">
        <v>119</v>
      </c>
      <c r="B124" s="8">
        <v>100967</v>
      </c>
      <c r="C124" s="8">
        <v>99020</v>
      </c>
      <c r="D124" s="9">
        <f t="shared" si="1"/>
        <v>98.071647171848227</v>
      </c>
      <c r="E124">
        <v>1</v>
      </c>
    </row>
    <row r="125" spans="1:5" x14ac:dyDescent="0.25">
      <c r="A125" s="1" t="s">
        <v>120</v>
      </c>
      <c r="B125" s="8">
        <v>37163</v>
      </c>
      <c r="C125" s="8">
        <v>37163</v>
      </c>
      <c r="D125" s="9">
        <f t="shared" si="1"/>
        <v>100</v>
      </c>
      <c r="E125">
        <v>1</v>
      </c>
    </row>
    <row r="126" spans="1:5" x14ac:dyDescent="0.25">
      <c r="A126" s="1" t="s">
        <v>121</v>
      </c>
      <c r="B126" s="8">
        <v>320145</v>
      </c>
      <c r="C126" s="8">
        <v>320145</v>
      </c>
      <c r="D126" s="9">
        <f t="shared" si="1"/>
        <v>100</v>
      </c>
      <c r="E126">
        <v>1</v>
      </c>
    </row>
    <row r="127" spans="1:5" x14ac:dyDescent="0.25">
      <c r="A127" s="1" t="s">
        <v>122</v>
      </c>
      <c r="B127" s="8">
        <v>27636</v>
      </c>
      <c r="C127" s="8">
        <v>0</v>
      </c>
      <c r="D127" s="9">
        <f t="shared" si="1"/>
        <v>0</v>
      </c>
      <c r="E127">
        <v>7</v>
      </c>
    </row>
    <row r="128" spans="1:5" x14ac:dyDescent="0.25">
      <c r="A128" s="1" t="s">
        <v>123</v>
      </c>
      <c r="B128" s="8">
        <v>34276</v>
      </c>
      <c r="C128" s="8">
        <v>32004</v>
      </c>
      <c r="D128" s="9">
        <f t="shared" si="1"/>
        <v>93.371455245652939</v>
      </c>
      <c r="E128">
        <v>1</v>
      </c>
    </row>
    <row r="129" spans="1:5" x14ac:dyDescent="0.25">
      <c r="A129" s="1" t="s">
        <v>124</v>
      </c>
      <c r="B129" s="8">
        <v>9364</v>
      </c>
      <c r="C129" s="8">
        <v>0</v>
      </c>
      <c r="D129" s="9">
        <f t="shared" si="1"/>
        <v>0</v>
      </c>
      <c r="E129">
        <v>7</v>
      </c>
    </row>
    <row r="130" spans="1:5" x14ac:dyDescent="0.25">
      <c r="A130" s="1" t="s">
        <v>125</v>
      </c>
      <c r="B130" s="8">
        <v>131691</v>
      </c>
      <c r="C130" s="8">
        <v>98455</v>
      </c>
      <c r="D130" s="9">
        <f t="shared" si="1"/>
        <v>74.762132567905169</v>
      </c>
      <c r="E130">
        <v>2</v>
      </c>
    </row>
    <row r="131" spans="1:5" x14ac:dyDescent="0.25">
      <c r="A131" s="1" t="s">
        <v>126</v>
      </c>
      <c r="B131" s="8">
        <v>45086</v>
      </c>
      <c r="C131" s="8">
        <v>0</v>
      </c>
      <c r="D131" s="9">
        <f t="shared" ref="D131:D194" si="2">(C131/B131)*100</f>
        <v>0</v>
      </c>
      <c r="E131">
        <v>7</v>
      </c>
    </row>
    <row r="132" spans="1:5" x14ac:dyDescent="0.25">
      <c r="A132" s="1" t="s">
        <v>127</v>
      </c>
      <c r="B132" s="8">
        <v>53352</v>
      </c>
      <c r="C132" s="8">
        <v>0</v>
      </c>
      <c r="D132" s="9">
        <f t="shared" si="2"/>
        <v>0</v>
      </c>
      <c r="E132">
        <v>7</v>
      </c>
    </row>
    <row r="133" spans="1:5" x14ac:dyDescent="0.25">
      <c r="A133" s="1" t="s">
        <v>128</v>
      </c>
      <c r="B133" s="8">
        <v>194280</v>
      </c>
      <c r="C133" s="8">
        <v>178620</v>
      </c>
      <c r="D133" s="9">
        <f t="shared" si="2"/>
        <v>91.93946880790611</v>
      </c>
      <c r="E133">
        <v>1</v>
      </c>
    </row>
    <row r="134" spans="1:5" x14ac:dyDescent="0.25">
      <c r="A134" s="1" t="s">
        <v>129</v>
      </c>
      <c r="B134" s="8">
        <v>15678</v>
      </c>
      <c r="C134" s="8">
        <v>0</v>
      </c>
      <c r="D134" s="9">
        <f t="shared" si="2"/>
        <v>0</v>
      </c>
      <c r="E134">
        <v>7</v>
      </c>
    </row>
    <row r="135" spans="1:5" x14ac:dyDescent="0.25">
      <c r="A135" s="1" t="s">
        <v>130</v>
      </c>
      <c r="B135" s="8">
        <v>31382</v>
      </c>
      <c r="C135" s="8">
        <v>16540</v>
      </c>
      <c r="D135" s="9">
        <f t="shared" si="2"/>
        <v>52.705372506532413</v>
      </c>
      <c r="E135">
        <v>4</v>
      </c>
    </row>
    <row r="136" spans="1:5" x14ac:dyDescent="0.25">
      <c r="A136" s="1" t="s">
        <v>131</v>
      </c>
      <c r="B136" s="8">
        <v>14599</v>
      </c>
      <c r="C136" s="8">
        <v>0</v>
      </c>
      <c r="D136" s="9">
        <f t="shared" si="2"/>
        <v>0</v>
      </c>
      <c r="E136">
        <v>7</v>
      </c>
    </row>
    <row r="137" spans="1:5" x14ac:dyDescent="0.25">
      <c r="A137" s="1" t="s">
        <v>132</v>
      </c>
      <c r="B137" s="8">
        <v>19611</v>
      </c>
      <c r="C137" s="8">
        <v>0</v>
      </c>
      <c r="D137" s="9">
        <f t="shared" si="2"/>
        <v>0</v>
      </c>
      <c r="E137">
        <v>7</v>
      </c>
    </row>
    <row r="138" spans="1:5" x14ac:dyDescent="0.25">
      <c r="A138" s="1" t="s">
        <v>133</v>
      </c>
      <c r="B138" s="8">
        <v>33458</v>
      </c>
      <c r="C138" s="8">
        <v>0</v>
      </c>
      <c r="D138" s="9">
        <f t="shared" si="2"/>
        <v>0</v>
      </c>
      <c r="E138">
        <v>7</v>
      </c>
    </row>
    <row r="139" spans="1:5" x14ac:dyDescent="0.25">
      <c r="A139" s="1" t="s">
        <v>134</v>
      </c>
      <c r="B139" s="8">
        <v>98012</v>
      </c>
      <c r="C139" s="8">
        <v>60230</v>
      </c>
      <c r="D139" s="9">
        <f t="shared" si="2"/>
        <v>61.451658980532997</v>
      </c>
      <c r="E139">
        <v>3</v>
      </c>
    </row>
    <row r="140" spans="1:5" x14ac:dyDescent="0.25">
      <c r="A140" s="1" t="s">
        <v>135</v>
      </c>
      <c r="B140" s="8">
        <v>25840</v>
      </c>
      <c r="C140" s="8">
        <v>9880</v>
      </c>
      <c r="D140" s="9">
        <f t="shared" si="2"/>
        <v>38.235294117647058</v>
      </c>
      <c r="E140">
        <v>5</v>
      </c>
    </row>
    <row r="141" spans="1:5" x14ac:dyDescent="0.25">
      <c r="A141" s="1" t="s">
        <v>136</v>
      </c>
      <c r="B141" s="8">
        <v>80236</v>
      </c>
      <c r="C141" s="8">
        <v>77535</v>
      </c>
      <c r="D141" s="9">
        <f t="shared" si="2"/>
        <v>96.633680642105787</v>
      </c>
      <c r="E141">
        <v>1</v>
      </c>
    </row>
    <row r="142" spans="1:5" x14ac:dyDescent="0.25">
      <c r="A142" s="1" t="s">
        <v>137</v>
      </c>
      <c r="B142" s="8">
        <v>22885</v>
      </c>
      <c r="C142" s="8">
        <v>7131</v>
      </c>
      <c r="D142" s="9">
        <f t="shared" si="2"/>
        <v>31.160148568931618</v>
      </c>
      <c r="E142">
        <v>5</v>
      </c>
    </row>
    <row r="143" spans="1:5" x14ac:dyDescent="0.25">
      <c r="A143" s="1" t="s">
        <v>138</v>
      </c>
      <c r="B143" s="8">
        <v>69951</v>
      </c>
      <c r="C143" s="8">
        <v>0</v>
      </c>
      <c r="D143" s="9">
        <f t="shared" si="2"/>
        <v>0</v>
      </c>
      <c r="E143">
        <v>7</v>
      </c>
    </row>
    <row r="144" spans="1:5" x14ac:dyDescent="0.25">
      <c r="A144" s="1" t="s">
        <v>139</v>
      </c>
      <c r="B144" s="8">
        <v>55562</v>
      </c>
      <c r="C144" s="8">
        <v>0</v>
      </c>
      <c r="D144" s="9">
        <f t="shared" si="2"/>
        <v>0</v>
      </c>
      <c r="E144">
        <v>7</v>
      </c>
    </row>
    <row r="145" spans="1:5" x14ac:dyDescent="0.25">
      <c r="A145" s="1" t="s">
        <v>140</v>
      </c>
      <c r="B145" s="8">
        <v>49349</v>
      </c>
      <c r="C145" s="8">
        <v>14383</v>
      </c>
      <c r="D145" s="9">
        <f t="shared" si="2"/>
        <v>29.145474072422946</v>
      </c>
      <c r="E145">
        <v>5</v>
      </c>
    </row>
    <row r="146" spans="1:5" x14ac:dyDescent="0.25">
      <c r="A146" s="1" t="s">
        <v>141</v>
      </c>
      <c r="B146" s="8">
        <v>26284</v>
      </c>
      <c r="C146" s="8">
        <v>0</v>
      </c>
      <c r="D146" s="9">
        <f t="shared" si="2"/>
        <v>0</v>
      </c>
      <c r="E146">
        <v>7</v>
      </c>
    </row>
    <row r="147" spans="1:5" x14ac:dyDescent="0.25">
      <c r="A147" s="1" t="s">
        <v>142</v>
      </c>
      <c r="B147" s="8">
        <v>32808</v>
      </c>
      <c r="C147" s="8">
        <v>18404</v>
      </c>
      <c r="D147" s="9">
        <f t="shared" si="2"/>
        <v>56.096074128261399</v>
      </c>
      <c r="E147">
        <v>4</v>
      </c>
    </row>
    <row r="148" spans="1:5" x14ac:dyDescent="0.25">
      <c r="A148" s="1" t="s">
        <v>143</v>
      </c>
      <c r="B148" s="8">
        <v>35175</v>
      </c>
      <c r="C148" s="8">
        <v>30475</v>
      </c>
      <c r="D148" s="9">
        <f t="shared" si="2"/>
        <v>86.638237384506041</v>
      </c>
      <c r="E148">
        <v>1</v>
      </c>
    </row>
    <row r="149" spans="1:5" x14ac:dyDescent="0.25">
      <c r="A149" s="1" t="s">
        <v>144</v>
      </c>
      <c r="B149" s="8">
        <v>32795</v>
      </c>
      <c r="C149" s="8">
        <v>0</v>
      </c>
      <c r="D149" s="9">
        <f t="shared" si="2"/>
        <v>0</v>
      </c>
      <c r="E149">
        <v>7</v>
      </c>
    </row>
    <row r="150" spans="1:5" x14ac:dyDescent="0.25">
      <c r="A150" s="1" t="s">
        <v>145</v>
      </c>
      <c r="B150" s="8">
        <v>34301</v>
      </c>
      <c r="C150" s="8">
        <v>0</v>
      </c>
      <c r="D150" s="9">
        <f t="shared" si="2"/>
        <v>0</v>
      </c>
      <c r="E150">
        <v>7</v>
      </c>
    </row>
    <row r="151" spans="1:5" x14ac:dyDescent="0.25">
      <c r="A151" s="1" t="s">
        <v>146</v>
      </c>
      <c r="B151" s="8">
        <v>15241</v>
      </c>
      <c r="C151" s="8">
        <v>0</v>
      </c>
      <c r="D151" s="9">
        <f t="shared" si="2"/>
        <v>0</v>
      </c>
      <c r="E151">
        <v>7</v>
      </c>
    </row>
    <row r="152" spans="1:5" x14ac:dyDescent="0.25">
      <c r="A152" s="1" t="s">
        <v>147</v>
      </c>
      <c r="B152" s="8">
        <v>71896</v>
      </c>
      <c r="C152" s="8">
        <v>0</v>
      </c>
      <c r="D152" s="9">
        <f t="shared" si="2"/>
        <v>0</v>
      </c>
      <c r="E152">
        <v>7</v>
      </c>
    </row>
    <row r="153" spans="1:5" x14ac:dyDescent="0.25">
      <c r="A153" s="1" t="s">
        <v>148</v>
      </c>
      <c r="B153" s="8">
        <v>22074</v>
      </c>
      <c r="C153" s="8">
        <v>0</v>
      </c>
      <c r="D153" s="9">
        <f t="shared" si="2"/>
        <v>0</v>
      </c>
      <c r="E153">
        <v>7</v>
      </c>
    </row>
    <row r="154" spans="1:5" x14ac:dyDescent="0.25">
      <c r="A154" s="1" t="s">
        <v>149</v>
      </c>
      <c r="B154" s="8">
        <v>25675</v>
      </c>
      <c r="C154" s="8">
        <v>10037</v>
      </c>
      <c r="D154" s="9">
        <f t="shared" si="2"/>
        <v>39.092502434274586</v>
      </c>
      <c r="E154">
        <v>5</v>
      </c>
    </row>
    <row r="155" spans="1:5" x14ac:dyDescent="0.25">
      <c r="A155" s="1" t="s">
        <v>150</v>
      </c>
      <c r="B155" s="8">
        <v>40526</v>
      </c>
      <c r="C155" s="8">
        <v>23640</v>
      </c>
      <c r="D155" s="9">
        <f t="shared" si="2"/>
        <v>58.332922074717466</v>
      </c>
      <c r="E155">
        <v>3</v>
      </c>
    </row>
    <row r="156" spans="1:5" x14ac:dyDescent="0.25">
      <c r="A156" s="1" t="s">
        <v>151</v>
      </c>
      <c r="B156" s="8">
        <v>24027</v>
      </c>
      <c r="C156" s="8">
        <v>0</v>
      </c>
      <c r="D156" s="9">
        <f t="shared" si="2"/>
        <v>0</v>
      </c>
      <c r="E156">
        <v>7</v>
      </c>
    </row>
    <row r="157" spans="1:5" x14ac:dyDescent="0.25">
      <c r="A157" s="1" t="s">
        <v>152</v>
      </c>
      <c r="B157" s="8">
        <v>21947</v>
      </c>
      <c r="C157" s="8">
        <v>6907</v>
      </c>
      <c r="D157" s="9">
        <f t="shared" si="2"/>
        <v>31.471271700004554</v>
      </c>
      <c r="E157">
        <v>5</v>
      </c>
    </row>
    <row r="158" spans="1:5" x14ac:dyDescent="0.25">
      <c r="A158" s="1" t="s">
        <v>153</v>
      </c>
      <c r="B158" s="8">
        <v>75028</v>
      </c>
      <c r="C158" s="8">
        <v>0</v>
      </c>
      <c r="D158" s="9">
        <f t="shared" si="2"/>
        <v>0</v>
      </c>
      <c r="E158">
        <v>7</v>
      </c>
    </row>
    <row r="159" spans="1:5" x14ac:dyDescent="0.25">
      <c r="A159" s="1" t="s">
        <v>154</v>
      </c>
      <c r="B159" s="8">
        <v>23393</v>
      </c>
      <c r="C159" s="8">
        <v>0</v>
      </c>
      <c r="D159" s="9">
        <f t="shared" si="2"/>
        <v>0</v>
      </c>
      <c r="E159">
        <v>7</v>
      </c>
    </row>
    <row r="160" spans="1:5" x14ac:dyDescent="0.25">
      <c r="A160" s="1" t="s">
        <v>155</v>
      </c>
      <c r="B160" s="8">
        <v>45223</v>
      </c>
      <c r="C160" s="8">
        <v>0</v>
      </c>
      <c r="D160" s="9">
        <f t="shared" si="2"/>
        <v>0</v>
      </c>
      <c r="E160">
        <v>7</v>
      </c>
    </row>
    <row r="161" spans="1:5" x14ac:dyDescent="0.25">
      <c r="A161" s="1" t="s">
        <v>156</v>
      </c>
      <c r="B161" s="8">
        <v>17190</v>
      </c>
      <c r="C161" s="8">
        <v>0</v>
      </c>
      <c r="D161" s="9">
        <f t="shared" si="2"/>
        <v>0</v>
      </c>
      <c r="E161">
        <v>7</v>
      </c>
    </row>
    <row r="162" spans="1:5" x14ac:dyDescent="0.25">
      <c r="A162" s="1" t="s">
        <v>157</v>
      </c>
      <c r="B162" s="8">
        <v>24150</v>
      </c>
      <c r="C162" s="8">
        <v>0</v>
      </c>
      <c r="D162" s="9">
        <f t="shared" si="2"/>
        <v>0</v>
      </c>
      <c r="E162">
        <v>7</v>
      </c>
    </row>
    <row r="163" spans="1:5" x14ac:dyDescent="0.25">
      <c r="A163" s="1" t="s">
        <v>158</v>
      </c>
      <c r="B163" s="8">
        <v>19690</v>
      </c>
      <c r="C163" s="8">
        <v>0</v>
      </c>
      <c r="D163" s="9">
        <f t="shared" si="2"/>
        <v>0</v>
      </c>
      <c r="E163">
        <v>7</v>
      </c>
    </row>
    <row r="164" spans="1:5" x14ac:dyDescent="0.25">
      <c r="A164" s="1" t="s">
        <v>159</v>
      </c>
      <c r="B164" s="8">
        <v>31379</v>
      </c>
      <c r="C164" s="8">
        <v>0</v>
      </c>
      <c r="D164" s="9">
        <f t="shared" si="2"/>
        <v>0</v>
      </c>
      <c r="E164">
        <v>7</v>
      </c>
    </row>
    <row r="165" spans="1:5" x14ac:dyDescent="0.25">
      <c r="A165" s="1" t="s">
        <v>160</v>
      </c>
      <c r="B165" s="8">
        <v>70414</v>
      </c>
      <c r="C165" s="8">
        <v>3313</v>
      </c>
      <c r="D165" s="9">
        <f t="shared" si="2"/>
        <v>4.7050302496662599</v>
      </c>
      <c r="E165">
        <v>7</v>
      </c>
    </row>
    <row r="166" spans="1:5" x14ac:dyDescent="0.25">
      <c r="A166" s="1" t="s">
        <v>161</v>
      </c>
      <c r="B166" s="8">
        <v>24164</v>
      </c>
      <c r="C166" s="8">
        <v>18191</v>
      </c>
      <c r="D166" s="9">
        <f t="shared" si="2"/>
        <v>75.281410362522763</v>
      </c>
      <c r="E166">
        <v>2</v>
      </c>
    </row>
    <row r="167" spans="1:5" x14ac:dyDescent="0.25">
      <c r="A167" s="1" t="s">
        <v>162</v>
      </c>
      <c r="B167" s="8">
        <v>68988</v>
      </c>
      <c r="C167" s="8">
        <v>56588</v>
      </c>
      <c r="D167" s="9">
        <f t="shared" si="2"/>
        <v>82.025859569780252</v>
      </c>
      <c r="E167">
        <v>2</v>
      </c>
    </row>
    <row r="168" spans="1:5" x14ac:dyDescent="0.25">
      <c r="A168" s="1" t="s">
        <v>163</v>
      </c>
      <c r="B168" s="8">
        <v>80648</v>
      </c>
      <c r="C168" s="8">
        <v>45826</v>
      </c>
      <c r="D168" s="9">
        <f t="shared" si="2"/>
        <v>56.82223985715703</v>
      </c>
      <c r="E168">
        <v>4</v>
      </c>
    </row>
    <row r="169" spans="1:5" x14ac:dyDescent="0.25">
      <c r="A169" s="1" t="s">
        <v>164</v>
      </c>
      <c r="B169" s="8">
        <v>37146</v>
      </c>
      <c r="C169" s="8">
        <v>0</v>
      </c>
      <c r="D169" s="9">
        <f t="shared" si="2"/>
        <v>0</v>
      </c>
      <c r="E169">
        <v>7</v>
      </c>
    </row>
    <row r="170" spans="1:5" x14ac:dyDescent="0.25">
      <c r="A170" s="1" t="s">
        <v>165</v>
      </c>
      <c r="B170" s="8">
        <v>20412</v>
      </c>
      <c r="C170" s="8">
        <v>0</v>
      </c>
      <c r="D170" s="9">
        <f t="shared" si="2"/>
        <v>0</v>
      </c>
      <c r="E170">
        <v>7</v>
      </c>
    </row>
    <row r="171" spans="1:5" x14ac:dyDescent="0.25">
      <c r="A171" s="1" t="s">
        <v>166</v>
      </c>
      <c r="B171" s="8">
        <v>12975</v>
      </c>
      <c r="C171" s="8">
        <v>0</v>
      </c>
      <c r="D171" s="9">
        <f t="shared" si="2"/>
        <v>0</v>
      </c>
      <c r="E171">
        <v>7</v>
      </c>
    </row>
    <row r="172" spans="1:5" x14ac:dyDescent="0.25">
      <c r="A172" s="1" t="s">
        <v>167</v>
      </c>
      <c r="B172" s="8">
        <v>106472</v>
      </c>
      <c r="C172" s="8">
        <v>16001</v>
      </c>
      <c r="D172" s="9">
        <f t="shared" si="2"/>
        <v>15.028364264783228</v>
      </c>
      <c r="E172">
        <v>6</v>
      </c>
    </row>
    <row r="173" spans="1:5" x14ac:dyDescent="0.25">
      <c r="A173" s="1" t="s">
        <v>168</v>
      </c>
      <c r="B173" s="8">
        <v>31725</v>
      </c>
      <c r="C173" s="8">
        <v>0</v>
      </c>
      <c r="D173" s="9">
        <f t="shared" si="2"/>
        <v>0</v>
      </c>
      <c r="E173">
        <v>7</v>
      </c>
    </row>
    <row r="174" spans="1:5" x14ac:dyDescent="0.25">
      <c r="A174" s="1" t="s">
        <v>169</v>
      </c>
      <c r="B174" s="8">
        <v>19267</v>
      </c>
      <c r="C174" s="8">
        <v>0</v>
      </c>
      <c r="D174" s="9">
        <f t="shared" si="2"/>
        <v>0</v>
      </c>
      <c r="E174">
        <v>7</v>
      </c>
    </row>
    <row r="175" spans="1:5" x14ac:dyDescent="0.25">
      <c r="A175" s="1" t="s">
        <v>170</v>
      </c>
      <c r="B175" s="8">
        <v>63419</v>
      </c>
      <c r="C175" s="8">
        <v>43777</v>
      </c>
      <c r="D175" s="9">
        <f t="shared" si="2"/>
        <v>69.028209211750422</v>
      </c>
      <c r="E175">
        <v>3</v>
      </c>
    </row>
    <row r="176" spans="1:5" x14ac:dyDescent="0.25">
      <c r="A176" s="1" t="s">
        <v>171</v>
      </c>
      <c r="B176" s="8">
        <v>74272</v>
      </c>
      <c r="C176" s="8">
        <v>35451</v>
      </c>
      <c r="D176" s="9">
        <f t="shared" si="2"/>
        <v>47.731311934510991</v>
      </c>
      <c r="E176">
        <v>4</v>
      </c>
    </row>
    <row r="177" spans="1:5" x14ac:dyDescent="0.25">
      <c r="A177" s="1" t="s">
        <v>172</v>
      </c>
      <c r="B177" s="8">
        <v>24796</v>
      </c>
      <c r="C177" s="8">
        <v>0</v>
      </c>
      <c r="D177" s="9">
        <f t="shared" si="2"/>
        <v>0</v>
      </c>
      <c r="E177">
        <v>7</v>
      </c>
    </row>
    <row r="178" spans="1:5" x14ac:dyDescent="0.25">
      <c r="A178" s="1" t="s">
        <v>173</v>
      </c>
      <c r="B178" s="8">
        <v>54613</v>
      </c>
      <c r="C178" s="8">
        <v>54613</v>
      </c>
      <c r="D178" s="9">
        <f t="shared" si="2"/>
        <v>100</v>
      </c>
      <c r="E178">
        <v>1</v>
      </c>
    </row>
    <row r="179" spans="1:5" x14ac:dyDescent="0.25">
      <c r="A179" s="1" t="s">
        <v>174</v>
      </c>
      <c r="B179" s="8">
        <v>32770</v>
      </c>
      <c r="C179" s="8">
        <v>21810</v>
      </c>
      <c r="D179" s="9">
        <f t="shared" si="2"/>
        <v>66.554775709490386</v>
      </c>
      <c r="E179">
        <v>3</v>
      </c>
    </row>
    <row r="180" spans="1:5" x14ac:dyDescent="0.25">
      <c r="A180" s="1" t="s">
        <v>175</v>
      </c>
      <c r="B180" s="8">
        <v>14083</v>
      </c>
      <c r="C180" s="8">
        <v>0</v>
      </c>
      <c r="D180" s="9">
        <f t="shared" si="2"/>
        <v>0</v>
      </c>
      <c r="E180">
        <v>7</v>
      </c>
    </row>
    <row r="181" spans="1:5" x14ac:dyDescent="0.25">
      <c r="A181" s="1" t="s">
        <v>176</v>
      </c>
      <c r="B181" s="8">
        <v>90117</v>
      </c>
      <c r="C181" s="8">
        <v>67704</v>
      </c>
      <c r="D181" s="9">
        <f t="shared" si="2"/>
        <v>75.128998968008247</v>
      </c>
      <c r="E181">
        <v>2</v>
      </c>
    </row>
    <row r="182" spans="1:5" x14ac:dyDescent="0.25">
      <c r="A182" s="1" t="s">
        <v>177</v>
      </c>
      <c r="B182" s="8">
        <v>52109</v>
      </c>
      <c r="C182" s="8">
        <v>25766</v>
      </c>
      <c r="D182" s="9">
        <f t="shared" si="2"/>
        <v>49.446352837321768</v>
      </c>
      <c r="E182">
        <v>4</v>
      </c>
    </row>
    <row r="183" spans="1:5" x14ac:dyDescent="0.25">
      <c r="A183" s="1" t="s">
        <v>178</v>
      </c>
      <c r="B183" s="8">
        <v>22428</v>
      </c>
      <c r="C183" s="8">
        <v>22428</v>
      </c>
      <c r="D183" s="9">
        <f t="shared" si="2"/>
        <v>100</v>
      </c>
      <c r="E183">
        <v>1</v>
      </c>
    </row>
    <row r="184" spans="1:5" x14ac:dyDescent="0.25">
      <c r="A184" s="1" t="s">
        <v>179</v>
      </c>
      <c r="B184" s="8">
        <v>119338</v>
      </c>
      <c r="C184" s="8">
        <v>103653</v>
      </c>
      <c r="D184" s="9">
        <f t="shared" si="2"/>
        <v>86.856659236789625</v>
      </c>
      <c r="E184">
        <v>1</v>
      </c>
    </row>
    <row r="185" spans="1:5" x14ac:dyDescent="0.25">
      <c r="A185" s="1" t="s">
        <v>180</v>
      </c>
      <c r="B185" s="8">
        <v>26573</v>
      </c>
      <c r="C185" s="8">
        <v>0</v>
      </c>
      <c r="D185" s="9">
        <f t="shared" si="2"/>
        <v>0</v>
      </c>
      <c r="E185">
        <v>7</v>
      </c>
    </row>
    <row r="186" spans="1:5" x14ac:dyDescent="0.25">
      <c r="A186" s="1" t="s">
        <v>181</v>
      </c>
      <c r="B186" s="8">
        <v>23102</v>
      </c>
      <c r="C186" s="8">
        <v>0</v>
      </c>
      <c r="D186" s="9">
        <f t="shared" si="2"/>
        <v>0</v>
      </c>
      <c r="E186">
        <v>7</v>
      </c>
    </row>
    <row r="187" spans="1:5" x14ac:dyDescent="0.25">
      <c r="A187" s="1" t="s">
        <v>182</v>
      </c>
      <c r="B187" s="8">
        <v>41831</v>
      </c>
      <c r="C187" s="8">
        <v>41566</v>
      </c>
      <c r="D187" s="9">
        <f t="shared" si="2"/>
        <v>99.366498529798477</v>
      </c>
      <c r="E187">
        <v>1</v>
      </c>
    </row>
    <row r="188" spans="1:5" x14ac:dyDescent="0.25">
      <c r="A188" s="1" t="s">
        <v>183</v>
      </c>
      <c r="B188" s="8">
        <v>19905</v>
      </c>
      <c r="C188" s="8">
        <v>0</v>
      </c>
      <c r="D188" s="9">
        <f t="shared" si="2"/>
        <v>0</v>
      </c>
      <c r="E188">
        <v>7</v>
      </c>
    </row>
    <row r="189" spans="1:5" x14ac:dyDescent="0.25">
      <c r="A189" s="1" t="s">
        <v>184</v>
      </c>
      <c r="B189" s="8">
        <v>36390</v>
      </c>
      <c r="C189" s="8">
        <v>0</v>
      </c>
      <c r="D189" s="9">
        <f t="shared" si="2"/>
        <v>0</v>
      </c>
      <c r="E189">
        <v>7</v>
      </c>
    </row>
    <row r="190" spans="1:5" x14ac:dyDescent="0.25">
      <c r="A190" s="1" t="s">
        <v>185</v>
      </c>
      <c r="B190" s="8">
        <v>37715</v>
      </c>
      <c r="C190" s="8">
        <v>10889</v>
      </c>
      <c r="D190" s="9">
        <f t="shared" si="2"/>
        <v>28.871801670422908</v>
      </c>
      <c r="E190">
        <v>5</v>
      </c>
    </row>
    <row r="191" spans="1:5" x14ac:dyDescent="0.25">
      <c r="A191" s="1" t="s">
        <v>186</v>
      </c>
      <c r="B191" s="8">
        <v>17520</v>
      </c>
      <c r="C191" s="8">
        <v>0</v>
      </c>
      <c r="D191" s="9">
        <f t="shared" si="2"/>
        <v>0</v>
      </c>
      <c r="E191">
        <v>7</v>
      </c>
    </row>
    <row r="192" spans="1:5" x14ac:dyDescent="0.25">
      <c r="A192" s="1" t="s">
        <v>187</v>
      </c>
      <c r="B192" s="8">
        <v>13274</v>
      </c>
      <c r="C192" s="8">
        <v>8915</v>
      </c>
      <c r="D192" s="9">
        <f t="shared" si="2"/>
        <v>67.161368087991562</v>
      </c>
      <c r="E192">
        <v>3</v>
      </c>
    </row>
    <row r="193" spans="1:5" x14ac:dyDescent="0.25">
      <c r="A193" s="1" t="s">
        <v>188</v>
      </c>
      <c r="B193" s="8">
        <v>17153</v>
      </c>
      <c r="C193" s="8">
        <v>10666</v>
      </c>
      <c r="D193" s="9">
        <f t="shared" si="2"/>
        <v>62.181542587302509</v>
      </c>
      <c r="E193">
        <v>3</v>
      </c>
    </row>
    <row r="194" spans="1:5" x14ac:dyDescent="0.25">
      <c r="A194" s="1" t="s">
        <v>189</v>
      </c>
      <c r="B194" s="8">
        <v>25947</v>
      </c>
      <c r="C194" s="8">
        <v>0</v>
      </c>
      <c r="D194" s="9">
        <f t="shared" si="2"/>
        <v>0</v>
      </c>
      <c r="E194">
        <v>7</v>
      </c>
    </row>
    <row r="195" spans="1:5" x14ac:dyDescent="0.25">
      <c r="A195" s="1" t="s">
        <v>190</v>
      </c>
      <c r="B195" s="8">
        <v>11881</v>
      </c>
      <c r="C195" s="8">
        <v>7028</v>
      </c>
      <c r="D195" s="9">
        <f t="shared" ref="D195:D208" si="3">(C195/B195)*100</f>
        <v>59.153269926773845</v>
      </c>
      <c r="E195">
        <v>3</v>
      </c>
    </row>
    <row r="196" spans="1:5" x14ac:dyDescent="0.25">
      <c r="A196" s="1" t="s">
        <v>191</v>
      </c>
      <c r="B196" s="8">
        <v>12445</v>
      </c>
      <c r="C196" s="8">
        <v>0</v>
      </c>
      <c r="D196" s="9">
        <f t="shared" si="3"/>
        <v>0</v>
      </c>
      <c r="E196">
        <v>7</v>
      </c>
    </row>
    <row r="197" spans="1:5" x14ac:dyDescent="0.25">
      <c r="A197" s="1" t="s">
        <v>192</v>
      </c>
      <c r="B197" s="8">
        <v>27610</v>
      </c>
      <c r="C197" s="8">
        <v>4369</v>
      </c>
      <c r="D197" s="9">
        <f t="shared" si="3"/>
        <v>15.823976819992755</v>
      </c>
      <c r="E197">
        <v>6</v>
      </c>
    </row>
    <row r="198" spans="1:5" x14ac:dyDescent="0.25">
      <c r="A198" s="1" t="s">
        <v>193</v>
      </c>
      <c r="B198" s="8">
        <v>65522</v>
      </c>
      <c r="C198" s="8">
        <v>37093</v>
      </c>
      <c r="D198" s="9">
        <f t="shared" si="3"/>
        <v>56.611519794878049</v>
      </c>
      <c r="E198">
        <v>4</v>
      </c>
    </row>
    <row r="199" spans="1:5" x14ac:dyDescent="0.25">
      <c r="A199" s="1" t="s">
        <v>194</v>
      </c>
      <c r="B199" s="8">
        <v>32454</v>
      </c>
      <c r="C199" s="8">
        <v>12288</v>
      </c>
      <c r="D199" s="9">
        <f t="shared" si="3"/>
        <v>37.862821223886115</v>
      </c>
      <c r="E199">
        <v>5</v>
      </c>
    </row>
    <row r="200" spans="1:5" x14ac:dyDescent="0.25">
      <c r="A200" s="1" t="s">
        <v>195</v>
      </c>
      <c r="B200" s="8">
        <v>52142</v>
      </c>
      <c r="C200" s="8">
        <v>0</v>
      </c>
      <c r="D200" s="9">
        <f t="shared" si="3"/>
        <v>0</v>
      </c>
      <c r="E200">
        <v>7</v>
      </c>
    </row>
    <row r="201" spans="1:5" x14ac:dyDescent="0.25">
      <c r="A201" s="1" t="s">
        <v>196</v>
      </c>
      <c r="B201" s="8">
        <v>33067</v>
      </c>
      <c r="C201" s="8">
        <v>28508</v>
      </c>
      <c r="D201" s="9">
        <f t="shared" si="3"/>
        <v>86.212840596364956</v>
      </c>
      <c r="E201">
        <v>1</v>
      </c>
    </row>
    <row r="202" spans="1:5" x14ac:dyDescent="0.25">
      <c r="A202" s="1" t="s">
        <v>197</v>
      </c>
      <c r="B202" s="8">
        <v>99303</v>
      </c>
      <c r="C202" s="8">
        <v>88302</v>
      </c>
      <c r="D202" s="9">
        <f t="shared" si="3"/>
        <v>88.921784840337153</v>
      </c>
      <c r="E202">
        <v>1</v>
      </c>
    </row>
    <row r="203" spans="1:5" x14ac:dyDescent="0.25">
      <c r="A203" s="1" t="s">
        <v>198</v>
      </c>
      <c r="B203" s="8">
        <v>91899</v>
      </c>
      <c r="C203" s="8">
        <v>0</v>
      </c>
      <c r="D203" s="9">
        <f t="shared" si="3"/>
        <v>0</v>
      </c>
      <c r="E203">
        <v>7</v>
      </c>
    </row>
    <row r="204" spans="1:5" x14ac:dyDescent="0.25">
      <c r="A204" s="1" t="s">
        <v>199</v>
      </c>
      <c r="B204" s="8">
        <v>29463</v>
      </c>
      <c r="C204" s="8">
        <v>7553</v>
      </c>
      <c r="D204" s="9">
        <f t="shared" si="3"/>
        <v>25.63554288429556</v>
      </c>
      <c r="E204">
        <v>6</v>
      </c>
    </row>
    <row r="205" spans="1:5" x14ac:dyDescent="0.25">
      <c r="A205" s="1" t="s">
        <v>200</v>
      </c>
      <c r="B205" s="8">
        <v>27373</v>
      </c>
      <c r="C205" s="8">
        <v>19047</v>
      </c>
      <c r="D205" s="9">
        <f t="shared" si="3"/>
        <v>69.583165893398601</v>
      </c>
      <c r="E205">
        <v>3</v>
      </c>
    </row>
    <row r="206" spans="1:5" x14ac:dyDescent="0.25">
      <c r="A206" s="1" t="s">
        <v>201</v>
      </c>
      <c r="B206" s="8">
        <v>42627</v>
      </c>
      <c r="C206" s="8">
        <v>0</v>
      </c>
      <c r="D206" s="9">
        <f t="shared" si="3"/>
        <v>0</v>
      </c>
      <c r="E206">
        <v>7</v>
      </c>
    </row>
    <row r="207" spans="1:5" x14ac:dyDescent="0.25">
      <c r="A207" s="1" t="s">
        <v>202</v>
      </c>
      <c r="B207" s="8">
        <v>12182</v>
      </c>
      <c r="C207" s="8">
        <v>7352</v>
      </c>
      <c r="D207" s="9">
        <f t="shared" si="3"/>
        <v>60.351338039730749</v>
      </c>
      <c r="E207">
        <v>3</v>
      </c>
    </row>
    <row r="208" spans="1:5" x14ac:dyDescent="0.25">
      <c r="A208" s="1" t="s">
        <v>203</v>
      </c>
      <c r="B208" s="8">
        <v>33816</v>
      </c>
      <c r="C208" s="8">
        <v>0</v>
      </c>
      <c r="D208" s="9">
        <f t="shared" si="3"/>
        <v>0</v>
      </c>
      <c r="E208">
        <v>7</v>
      </c>
    </row>
    <row r="209" spans="1:4" x14ac:dyDescent="0.25">
      <c r="A209" s="1"/>
      <c r="B209" s="8"/>
      <c r="C209" s="8"/>
      <c r="D209" s="9"/>
    </row>
    <row r="210" spans="1:4" x14ac:dyDescent="0.25">
      <c r="A210" s="1"/>
      <c r="B210" s="8"/>
      <c r="C210" s="8"/>
      <c r="D210" s="9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8"/>
  <sheetViews>
    <sheetView workbookViewId="0">
      <selection activeCell="C2" sqref="C2"/>
    </sheetView>
  </sheetViews>
  <sheetFormatPr defaultRowHeight="15" x14ac:dyDescent="0.25"/>
  <cols>
    <col min="1" max="1" width="36.5703125" bestFit="1" customWidth="1"/>
    <col min="2" max="2" width="40.140625" customWidth="1"/>
  </cols>
  <sheetData>
    <row r="1" spans="1:3" x14ac:dyDescent="0.25">
      <c r="A1" s="3" t="s">
        <v>221</v>
      </c>
    </row>
    <row r="2" spans="1:3" x14ac:dyDescent="0.25">
      <c r="A2" t="s">
        <v>219</v>
      </c>
      <c r="B2" t="s">
        <v>222</v>
      </c>
      <c r="C2" t="s">
        <v>253</v>
      </c>
    </row>
    <row r="3" spans="1:3" x14ac:dyDescent="0.25">
      <c r="A3" s="1" t="s">
        <v>0</v>
      </c>
      <c r="B3" s="9">
        <v>42.6340291335</v>
      </c>
      <c r="C3">
        <v>3</v>
      </c>
    </row>
    <row r="4" spans="1:3" x14ac:dyDescent="0.25">
      <c r="A4" s="1" t="s">
        <v>1</v>
      </c>
      <c r="B4" s="9">
        <v>52.939516508300002</v>
      </c>
      <c r="C4">
        <v>4</v>
      </c>
    </row>
    <row r="5" spans="1:3" x14ac:dyDescent="0.25">
      <c r="A5" s="1" t="s">
        <v>2</v>
      </c>
      <c r="B5" s="9">
        <v>54.317052592099998</v>
      </c>
      <c r="C5">
        <v>4</v>
      </c>
    </row>
    <row r="6" spans="1:3" x14ac:dyDescent="0.25">
      <c r="A6" s="1" t="s">
        <v>3</v>
      </c>
      <c r="B6" s="9">
        <v>44.503798670499997</v>
      </c>
      <c r="C6">
        <v>4</v>
      </c>
    </row>
    <row r="7" spans="1:3" x14ac:dyDescent="0.25">
      <c r="A7" s="1" t="s">
        <v>4</v>
      </c>
      <c r="B7" s="9">
        <v>54.144050104400002</v>
      </c>
      <c r="C7">
        <v>4</v>
      </c>
    </row>
    <row r="8" spans="1:3" x14ac:dyDescent="0.25">
      <c r="A8" s="1" t="s">
        <v>5</v>
      </c>
      <c r="B8" s="9">
        <v>54.797216222700001</v>
      </c>
      <c r="C8">
        <v>4</v>
      </c>
    </row>
    <row r="9" spans="1:3" x14ac:dyDescent="0.25">
      <c r="A9" s="1" t="s">
        <v>6</v>
      </c>
      <c r="B9" s="9">
        <v>46.674333908400001</v>
      </c>
      <c r="C9">
        <v>4</v>
      </c>
    </row>
    <row r="10" spans="1:3" x14ac:dyDescent="0.25">
      <c r="A10" s="1" t="s">
        <v>7</v>
      </c>
      <c r="B10" s="9">
        <v>50.150080812699997</v>
      </c>
      <c r="C10">
        <v>4</v>
      </c>
    </row>
    <row r="11" spans="1:3" x14ac:dyDescent="0.25">
      <c r="A11" s="1" t="s">
        <v>8</v>
      </c>
      <c r="B11" s="9">
        <v>52.5621511923</v>
      </c>
      <c r="C11">
        <v>4</v>
      </c>
    </row>
    <row r="12" spans="1:3" x14ac:dyDescent="0.25">
      <c r="A12" s="1" t="s">
        <v>9</v>
      </c>
      <c r="B12" s="9">
        <v>53.411338167399997</v>
      </c>
      <c r="C12">
        <v>4</v>
      </c>
    </row>
    <row r="13" spans="1:3" x14ac:dyDescent="0.25">
      <c r="A13" s="2" t="s">
        <v>204</v>
      </c>
      <c r="B13" s="9">
        <v>61.217260003500002</v>
      </c>
      <c r="C13">
        <v>5</v>
      </c>
    </row>
    <row r="14" spans="1:3" x14ac:dyDescent="0.25">
      <c r="A14" s="1" t="s">
        <v>10</v>
      </c>
      <c r="B14" s="9">
        <v>57.300300740799997</v>
      </c>
      <c r="C14">
        <v>5</v>
      </c>
    </row>
    <row r="15" spans="1:3" x14ac:dyDescent="0.25">
      <c r="A15" s="1" t="s">
        <v>11</v>
      </c>
      <c r="B15" s="9">
        <v>45.334136062600003</v>
      </c>
      <c r="C15">
        <v>4</v>
      </c>
    </row>
    <row r="16" spans="1:3" x14ac:dyDescent="0.25">
      <c r="A16" s="1" t="s">
        <v>12</v>
      </c>
      <c r="B16" s="9">
        <v>48.260899510999998</v>
      </c>
      <c r="C16">
        <v>4</v>
      </c>
    </row>
    <row r="17" spans="1:3" x14ac:dyDescent="0.25">
      <c r="A17" s="1" t="s">
        <v>13</v>
      </c>
      <c r="B17" s="9">
        <v>53.730439642299999</v>
      </c>
      <c r="C17">
        <v>4</v>
      </c>
    </row>
    <row r="18" spans="1:3" x14ac:dyDescent="0.25">
      <c r="A18" s="1" t="s">
        <v>14</v>
      </c>
      <c r="B18" s="9">
        <v>47.728860936399997</v>
      </c>
      <c r="C18">
        <v>4</v>
      </c>
    </row>
    <row r="19" spans="1:3" x14ac:dyDescent="0.25">
      <c r="A19" s="1" t="s">
        <v>15</v>
      </c>
      <c r="B19" s="9">
        <v>48.076127430699998</v>
      </c>
      <c r="C19">
        <v>4</v>
      </c>
    </row>
    <row r="20" spans="1:3" x14ac:dyDescent="0.25">
      <c r="A20" s="1" t="s">
        <v>16</v>
      </c>
      <c r="B20" s="9">
        <v>50.322355811100003</v>
      </c>
      <c r="C20">
        <v>4</v>
      </c>
    </row>
    <row r="21" spans="1:3" x14ac:dyDescent="0.25">
      <c r="A21" s="1" t="s">
        <v>17</v>
      </c>
      <c r="B21" s="9">
        <v>51.690617075200002</v>
      </c>
      <c r="C21">
        <v>4</v>
      </c>
    </row>
    <row r="22" spans="1:3" x14ac:dyDescent="0.25">
      <c r="A22" s="1" t="s">
        <v>18</v>
      </c>
      <c r="B22" s="9">
        <v>63.636962247600003</v>
      </c>
      <c r="C22">
        <v>5</v>
      </c>
    </row>
    <row r="23" spans="1:3" x14ac:dyDescent="0.25">
      <c r="A23" s="1" t="s">
        <v>19</v>
      </c>
      <c r="B23" s="9">
        <v>50.415435424999998</v>
      </c>
      <c r="C23">
        <v>4</v>
      </c>
    </row>
    <row r="24" spans="1:3" x14ac:dyDescent="0.25">
      <c r="A24" s="1" t="s">
        <v>20</v>
      </c>
      <c r="B24" s="9">
        <v>50.894686518199997</v>
      </c>
      <c r="C24">
        <v>4</v>
      </c>
    </row>
    <row r="25" spans="1:3" x14ac:dyDescent="0.25">
      <c r="A25" s="1" t="s">
        <v>21</v>
      </c>
      <c r="B25" s="9">
        <v>57.155992902100003</v>
      </c>
      <c r="C25">
        <v>4</v>
      </c>
    </row>
    <row r="26" spans="1:3" x14ac:dyDescent="0.25">
      <c r="A26" s="1" t="s">
        <v>22</v>
      </c>
      <c r="B26" s="9">
        <v>52.875669579899998</v>
      </c>
      <c r="C26">
        <v>4</v>
      </c>
    </row>
    <row r="27" spans="1:3" x14ac:dyDescent="0.25">
      <c r="A27" s="1" t="s">
        <v>23</v>
      </c>
      <c r="B27" s="9">
        <v>50.286997753900003</v>
      </c>
      <c r="C27">
        <v>4</v>
      </c>
    </row>
    <row r="28" spans="1:3" x14ac:dyDescent="0.25">
      <c r="A28" s="1" t="s">
        <v>24</v>
      </c>
      <c r="B28" s="9">
        <v>55.507474429600002</v>
      </c>
      <c r="C28">
        <v>4</v>
      </c>
    </row>
    <row r="29" spans="1:3" x14ac:dyDescent="0.25">
      <c r="A29" s="1" t="s">
        <v>25</v>
      </c>
      <c r="B29" s="9">
        <v>47.889563457599998</v>
      </c>
      <c r="C29">
        <v>4</v>
      </c>
    </row>
    <row r="30" spans="1:3" x14ac:dyDescent="0.25">
      <c r="A30" s="1" t="s">
        <v>26</v>
      </c>
      <c r="B30" s="9">
        <v>46.155073388600002</v>
      </c>
      <c r="C30">
        <v>4</v>
      </c>
    </row>
    <row r="31" spans="1:3" x14ac:dyDescent="0.25">
      <c r="A31" s="1" t="s">
        <v>27</v>
      </c>
      <c r="B31" s="9">
        <v>53.327196212499999</v>
      </c>
      <c r="C31">
        <v>4</v>
      </c>
    </row>
    <row r="32" spans="1:3" x14ac:dyDescent="0.25">
      <c r="A32" s="1" t="s">
        <v>28</v>
      </c>
      <c r="B32" s="9">
        <v>52.050230650899998</v>
      </c>
      <c r="C32">
        <v>4</v>
      </c>
    </row>
    <row r="33" spans="1:3" x14ac:dyDescent="0.25">
      <c r="A33" s="1" t="s">
        <v>29</v>
      </c>
      <c r="B33" s="9">
        <v>46.723646723599998</v>
      </c>
      <c r="C33">
        <v>4</v>
      </c>
    </row>
    <row r="34" spans="1:3" x14ac:dyDescent="0.25">
      <c r="A34" s="1" t="s">
        <v>30</v>
      </c>
      <c r="B34" s="9">
        <v>52.129620646200003</v>
      </c>
      <c r="C34">
        <v>4</v>
      </c>
    </row>
    <row r="35" spans="1:3" x14ac:dyDescent="0.25">
      <c r="A35" s="1" t="s">
        <v>31</v>
      </c>
      <c r="B35" s="9">
        <v>55.4072838477</v>
      </c>
      <c r="C35">
        <v>4</v>
      </c>
    </row>
    <row r="36" spans="1:3" x14ac:dyDescent="0.25">
      <c r="A36" s="1" t="s">
        <v>32</v>
      </c>
      <c r="B36" s="9">
        <v>55.611422522700003</v>
      </c>
      <c r="C36">
        <v>4</v>
      </c>
    </row>
    <row r="37" spans="1:3" x14ac:dyDescent="0.25">
      <c r="A37" s="1" t="s">
        <v>33</v>
      </c>
      <c r="B37" s="9">
        <v>46.882294098000003</v>
      </c>
      <c r="C37">
        <v>4</v>
      </c>
    </row>
    <row r="38" spans="1:3" x14ac:dyDescent="0.25">
      <c r="A38" s="1" t="s">
        <v>34</v>
      </c>
      <c r="B38" s="9">
        <v>53.501043357299999</v>
      </c>
      <c r="C38">
        <v>4</v>
      </c>
    </row>
    <row r="39" spans="1:3" x14ac:dyDescent="0.25">
      <c r="A39" s="1" t="s">
        <v>35</v>
      </c>
      <c r="B39" s="9">
        <v>52.492118496099998</v>
      </c>
      <c r="C39">
        <v>4</v>
      </c>
    </row>
    <row r="40" spans="1:3" x14ac:dyDescent="0.25">
      <c r="A40" s="1" t="s">
        <v>36</v>
      </c>
      <c r="B40" s="9">
        <v>52.282715474900002</v>
      </c>
      <c r="C40">
        <v>4</v>
      </c>
    </row>
    <row r="41" spans="1:3" x14ac:dyDescent="0.25">
      <c r="A41" s="1" t="s">
        <v>217</v>
      </c>
      <c r="B41" s="9">
        <v>57.427587021000001</v>
      </c>
      <c r="C41">
        <v>5</v>
      </c>
    </row>
    <row r="42" spans="1:3" x14ac:dyDescent="0.25">
      <c r="A42" s="1" t="s">
        <v>37</v>
      </c>
      <c r="B42" s="9">
        <v>48.129805812599997</v>
      </c>
      <c r="C42">
        <v>4</v>
      </c>
    </row>
    <row r="43" spans="1:3" x14ac:dyDescent="0.25">
      <c r="A43" s="1" t="s">
        <v>38</v>
      </c>
      <c r="B43" s="9">
        <v>56.836720586200002</v>
      </c>
      <c r="C43">
        <v>4</v>
      </c>
    </row>
    <row r="44" spans="1:3" x14ac:dyDescent="0.25">
      <c r="A44" s="1" t="s">
        <v>39</v>
      </c>
      <c r="B44" s="9">
        <v>55.303341082099998</v>
      </c>
      <c r="C44">
        <v>4</v>
      </c>
    </row>
    <row r="45" spans="1:3" x14ac:dyDescent="0.25">
      <c r="A45" s="1" t="s">
        <v>40</v>
      </c>
      <c r="B45" s="9">
        <v>51.280763435499999</v>
      </c>
      <c r="C45">
        <v>4</v>
      </c>
    </row>
    <row r="46" spans="1:3" x14ac:dyDescent="0.25">
      <c r="A46" s="1" t="s">
        <v>41</v>
      </c>
      <c r="B46" s="9">
        <v>54.486973303299997</v>
      </c>
      <c r="C46">
        <v>4</v>
      </c>
    </row>
    <row r="47" spans="1:3" x14ac:dyDescent="0.25">
      <c r="A47" s="1" t="s">
        <v>42</v>
      </c>
      <c r="B47" s="9">
        <v>44.837371752899998</v>
      </c>
      <c r="C47">
        <v>4</v>
      </c>
    </row>
    <row r="48" spans="1:3" x14ac:dyDescent="0.25">
      <c r="A48" s="1" t="s">
        <v>43</v>
      </c>
      <c r="B48" s="9">
        <v>46.710037174699998</v>
      </c>
      <c r="C48">
        <v>4</v>
      </c>
    </row>
    <row r="49" spans="1:3" x14ac:dyDescent="0.25">
      <c r="A49" s="1" t="s">
        <v>44</v>
      </c>
      <c r="B49" s="9">
        <v>50.5839416058</v>
      </c>
      <c r="C49">
        <v>4</v>
      </c>
    </row>
    <row r="50" spans="1:3" x14ac:dyDescent="0.25">
      <c r="A50" s="1" t="s">
        <v>45</v>
      </c>
      <c r="B50" s="9">
        <v>52.501655159400002</v>
      </c>
      <c r="C50">
        <v>4</v>
      </c>
    </row>
    <row r="51" spans="1:3" x14ac:dyDescent="0.25">
      <c r="A51" s="1" t="s">
        <v>46</v>
      </c>
      <c r="B51" s="9">
        <v>57.2276271303</v>
      </c>
      <c r="C51">
        <v>5</v>
      </c>
    </row>
    <row r="52" spans="1:3" x14ac:dyDescent="0.25">
      <c r="A52" s="1" t="s">
        <v>47</v>
      </c>
      <c r="B52" s="9">
        <v>52.4930534115</v>
      </c>
      <c r="C52">
        <v>4</v>
      </c>
    </row>
    <row r="53" spans="1:3" x14ac:dyDescent="0.25">
      <c r="A53" s="1" t="s">
        <v>48</v>
      </c>
      <c r="B53" s="9">
        <v>48.296250194499997</v>
      </c>
      <c r="C53">
        <v>4</v>
      </c>
    </row>
    <row r="54" spans="1:3" x14ac:dyDescent="0.25">
      <c r="A54" s="1" t="s">
        <v>49</v>
      </c>
      <c r="B54" s="9">
        <v>53.7294774565</v>
      </c>
      <c r="C54">
        <v>4</v>
      </c>
    </row>
    <row r="55" spans="1:3" x14ac:dyDescent="0.25">
      <c r="A55" s="1" t="s">
        <v>50</v>
      </c>
      <c r="B55" s="9">
        <v>45.532891381900001</v>
      </c>
      <c r="C55">
        <v>4</v>
      </c>
    </row>
    <row r="56" spans="1:3" x14ac:dyDescent="0.25">
      <c r="A56" s="1" t="s">
        <v>51</v>
      </c>
      <c r="B56" s="9">
        <v>50.737632910199999</v>
      </c>
      <c r="C56">
        <v>4</v>
      </c>
    </row>
    <row r="57" spans="1:3" x14ac:dyDescent="0.25">
      <c r="A57" s="1" t="s">
        <v>52</v>
      </c>
      <c r="B57" s="9">
        <v>50.148846440100002</v>
      </c>
      <c r="C57">
        <v>4</v>
      </c>
    </row>
    <row r="58" spans="1:3" x14ac:dyDescent="0.25">
      <c r="A58" s="1" t="s">
        <v>53</v>
      </c>
      <c r="B58" s="9">
        <v>53.213644524199999</v>
      </c>
      <c r="C58">
        <v>4</v>
      </c>
    </row>
    <row r="59" spans="1:3" x14ac:dyDescent="0.25">
      <c r="A59" s="1" t="s">
        <v>54</v>
      </c>
      <c r="B59" s="9">
        <v>52.853921917599997</v>
      </c>
      <c r="C59">
        <v>4</v>
      </c>
    </row>
    <row r="60" spans="1:3" x14ac:dyDescent="0.25">
      <c r="A60" s="1" t="s">
        <v>55</v>
      </c>
      <c r="B60" s="9">
        <v>52.360554137800001</v>
      </c>
      <c r="C60">
        <v>4</v>
      </c>
    </row>
    <row r="61" spans="1:3" x14ac:dyDescent="0.25">
      <c r="A61" s="1" t="s">
        <v>56</v>
      </c>
      <c r="B61" s="9">
        <v>54.367977528099999</v>
      </c>
      <c r="C61">
        <v>4</v>
      </c>
    </row>
    <row r="62" spans="1:3" x14ac:dyDescent="0.25">
      <c r="A62" s="1" t="s">
        <v>57</v>
      </c>
      <c r="B62" s="9">
        <v>50.276317562999999</v>
      </c>
      <c r="C62">
        <v>4</v>
      </c>
    </row>
    <row r="63" spans="1:3" x14ac:dyDescent="0.25">
      <c r="A63" s="1" t="s">
        <v>58</v>
      </c>
      <c r="B63" s="9">
        <v>49.096079626200002</v>
      </c>
      <c r="C63">
        <v>4</v>
      </c>
    </row>
    <row r="64" spans="1:3" x14ac:dyDescent="0.25">
      <c r="A64" s="1" t="s">
        <v>59</v>
      </c>
      <c r="B64" s="9">
        <v>48.5796080159</v>
      </c>
      <c r="C64">
        <v>4</v>
      </c>
    </row>
    <row r="65" spans="1:3" x14ac:dyDescent="0.25">
      <c r="A65" s="1" t="s">
        <v>60</v>
      </c>
      <c r="B65" s="9">
        <v>52.689923295200003</v>
      </c>
      <c r="C65">
        <v>4</v>
      </c>
    </row>
    <row r="66" spans="1:3" x14ac:dyDescent="0.25">
      <c r="A66" s="1" t="s">
        <v>61</v>
      </c>
      <c r="B66" s="9">
        <v>52.099056603800001</v>
      </c>
      <c r="C66">
        <v>4</v>
      </c>
    </row>
    <row r="67" spans="1:3" x14ac:dyDescent="0.25">
      <c r="A67" s="1" t="s">
        <v>62</v>
      </c>
      <c r="B67" s="9">
        <v>48.881363459699998</v>
      </c>
      <c r="C67">
        <v>4</v>
      </c>
    </row>
    <row r="68" spans="1:3" x14ac:dyDescent="0.25">
      <c r="A68" s="1" t="s">
        <v>63</v>
      </c>
      <c r="B68" s="9">
        <v>50.948837745900001</v>
      </c>
      <c r="C68">
        <v>4</v>
      </c>
    </row>
    <row r="69" spans="1:3" x14ac:dyDescent="0.25">
      <c r="A69" s="1" t="s">
        <v>64</v>
      </c>
      <c r="B69" s="9">
        <v>50.434074877900002</v>
      </c>
      <c r="C69">
        <v>4</v>
      </c>
    </row>
    <row r="70" spans="1:3" x14ac:dyDescent="0.25">
      <c r="A70" s="1" t="s">
        <v>65</v>
      </c>
      <c r="B70" s="9">
        <v>46.433562524499997</v>
      </c>
      <c r="C70">
        <v>4</v>
      </c>
    </row>
    <row r="71" spans="1:3" x14ac:dyDescent="0.25">
      <c r="A71" s="1" t="s">
        <v>66</v>
      </c>
      <c r="B71" s="9">
        <v>47.860158877800004</v>
      </c>
      <c r="C71">
        <v>4</v>
      </c>
    </row>
    <row r="72" spans="1:3" x14ac:dyDescent="0.25">
      <c r="A72" s="1" t="s">
        <v>67</v>
      </c>
      <c r="B72" s="9">
        <v>55.357903706899997</v>
      </c>
      <c r="C72">
        <v>4</v>
      </c>
    </row>
    <row r="73" spans="1:3" x14ac:dyDescent="0.25">
      <c r="A73" s="1" t="s">
        <v>68</v>
      </c>
      <c r="B73" s="9">
        <v>47.670561820700001</v>
      </c>
      <c r="C73">
        <v>4</v>
      </c>
    </row>
    <row r="74" spans="1:3" x14ac:dyDescent="0.25">
      <c r="A74" s="1" t="s">
        <v>69</v>
      </c>
      <c r="B74" s="9">
        <v>51.098493402599999</v>
      </c>
      <c r="C74">
        <v>4</v>
      </c>
    </row>
    <row r="75" spans="1:3" x14ac:dyDescent="0.25">
      <c r="A75" s="1" t="s">
        <v>70</v>
      </c>
      <c r="B75" s="9">
        <v>45.5991788555</v>
      </c>
      <c r="C75">
        <v>4</v>
      </c>
    </row>
    <row r="76" spans="1:3" x14ac:dyDescent="0.25">
      <c r="A76" s="1" t="s">
        <v>71</v>
      </c>
      <c r="B76" s="9">
        <v>54.731489519999997</v>
      </c>
      <c r="C76">
        <v>4</v>
      </c>
    </row>
    <row r="77" spans="1:3" x14ac:dyDescent="0.25">
      <c r="A77" s="1" t="s">
        <v>72</v>
      </c>
      <c r="B77" s="9">
        <v>51.017002190500001</v>
      </c>
      <c r="C77">
        <v>4</v>
      </c>
    </row>
    <row r="78" spans="1:3" x14ac:dyDescent="0.25">
      <c r="A78" s="1" t="s">
        <v>73</v>
      </c>
      <c r="B78" s="9">
        <v>45.989470424300002</v>
      </c>
      <c r="C78">
        <v>4</v>
      </c>
    </row>
    <row r="79" spans="1:3" x14ac:dyDescent="0.25">
      <c r="A79" s="1" t="s">
        <v>74</v>
      </c>
      <c r="B79" s="9">
        <v>48.887037257499998</v>
      </c>
      <c r="C79">
        <v>4</v>
      </c>
    </row>
    <row r="80" spans="1:3" x14ac:dyDescent="0.25">
      <c r="A80" s="1" t="s">
        <v>75</v>
      </c>
      <c r="B80" s="9">
        <v>55.0631280598</v>
      </c>
      <c r="C80">
        <v>4</v>
      </c>
    </row>
    <row r="81" spans="1:3" x14ac:dyDescent="0.25">
      <c r="A81" s="1" t="s">
        <v>76</v>
      </c>
      <c r="B81" s="9">
        <v>42.119007647799997</v>
      </c>
      <c r="C81">
        <v>3</v>
      </c>
    </row>
    <row r="82" spans="1:3" x14ac:dyDescent="0.25">
      <c r="A82" s="1" t="s">
        <v>77</v>
      </c>
      <c r="B82" s="9">
        <v>56.938403255200001</v>
      </c>
      <c r="C82">
        <v>4</v>
      </c>
    </row>
    <row r="83" spans="1:3" x14ac:dyDescent="0.25">
      <c r="A83" s="1" t="s">
        <v>78</v>
      </c>
      <c r="B83" s="9">
        <v>48.101265822800002</v>
      </c>
      <c r="C83">
        <v>4</v>
      </c>
    </row>
    <row r="84" spans="1:3" x14ac:dyDescent="0.25">
      <c r="A84" s="1" t="s">
        <v>79</v>
      </c>
      <c r="B84" s="9">
        <v>52.185955981399999</v>
      </c>
      <c r="C84">
        <v>4</v>
      </c>
    </row>
    <row r="85" spans="1:3" x14ac:dyDescent="0.25">
      <c r="A85" s="1" t="s">
        <v>80</v>
      </c>
      <c r="B85" s="9">
        <v>61.443094470600002</v>
      </c>
      <c r="C85">
        <v>5</v>
      </c>
    </row>
    <row r="86" spans="1:3" x14ac:dyDescent="0.25">
      <c r="A86" s="1" t="s">
        <v>81</v>
      </c>
      <c r="B86" s="9">
        <v>49.746896147500003</v>
      </c>
      <c r="C86">
        <v>4</v>
      </c>
    </row>
    <row r="87" spans="1:3" x14ac:dyDescent="0.25">
      <c r="A87" s="1" t="s">
        <v>82</v>
      </c>
      <c r="B87" s="9">
        <v>54.233828762800002</v>
      </c>
      <c r="C87">
        <v>4</v>
      </c>
    </row>
    <row r="88" spans="1:3" x14ac:dyDescent="0.25">
      <c r="A88" s="1" t="s">
        <v>83</v>
      </c>
      <c r="B88" s="9">
        <v>54.104389086600001</v>
      </c>
      <c r="C88">
        <v>4</v>
      </c>
    </row>
    <row r="89" spans="1:3" x14ac:dyDescent="0.25">
      <c r="A89" s="1" t="s">
        <v>84</v>
      </c>
      <c r="B89" s="9">
        <v>52.593794648399999</v>
      </c>
      <c r="C89">
        <v>4</v>
      </c>
    </row>
    <row r="90" spans="1:3" x14ac:dyDescent="0.25">
      <c r="A90" s="1" t="s">
        <v>85</v>
      </c>
      <c r="B90" s="9">
        <v>51.7573595004</v>
      </c>
      <c r="C90">
        <v>4</v>
      </c>
    </row>
    <row r="91" spans="1:3" x14ac:dyDescent="0.25">
      <c r="A91" s="1" t="s">
        <v>86</v>
      </c>
      <c r="B91" s="9">
        <v>48.442680160499997</v>
      </c>
      <c r="C91">
        <v>4</v>
      </c>
    </row>
    <row r="92" spans="1:3" x14ac:dyDescent="0.25">
      <c r="A92" s="1" t="s">
        <v>87</v>
      </c>
      <c r="B92" s="9">
        <v>53.275386898500003</v>
      </c>
      <c r="C92">
        <v>4</v>
      </c>
    </row>
    <row r="93" spans="1:3" x14ac:dyDescent="0.25">
      <c r="A93" s="1" t="s">
        <v>88</v>
      </c>
      <c r="B93" s="9">
        <v>50.266303704599999</v>
      </c>
      <c r="C93">
        <v>4</v>
      </c>
    </row>
    <row r="94" spans="1:3" x14ac:dyDescent="0.25">
      <c r="A94" s="1" t="s">
        <v>89</v>
      </c>
      <c r="B94" s="9">
        <v>47.072527741999998</v>
      </c>
      <c r="C94">
        <v>4</v>
      </c>
    </row>
    <row r="95" spans="1:3" x14ac:dyDescent="0.25">
      <c r="A95" s="1" t="s">
        <v>90</v>
      </c>
      <c r="B95" s="9">
        <v>48.0765852802</v>
      </c>
      <c r="C95">
        <v>4</v>
      </c>
    </row>
    <row r="96" spans="1:3" x14ac:dyDescent="0.25">
      <c r="A96" s="1" t="s">
        <v>91</v>
      </c>
      <c r="B96" s="9">
        <v>46.225330523099998</v>
      </c>
      <c r="C96">
        <v>4</v>
      </c>
    </row>
    <row r="97" spans="1:3" x14ac:dyDescent="0.25">
      <c r="A97" s="1" t="s">
        <v>92</v>
      </c>
      <c r="B97" s="9">
        <v>55.953433539599999</v>
      </c>
      <c r="C97">
        <v>4</v>
      </c>
    </row>
    <row r="98" spans="1:3" x14ac:dyDescent="0.25">
      <c r="A98" s="1" t="s">
        <v>93</v>
      </c>
      <c r="B98" s="9">
        <v>58.535770002200003</v>
      </c>
      <c r="C98">
        <v>5</v>
      </c>
    </row>
    <row r="99" spans="1:3" x14ac:dyDescent="0.25">
      <c r="A99" s="1" t="s">
        <v>94</v>
      </c>
      <c r="B99" s="9">
        <v>46.209386281599997</v>
      </c>
      <c r="C99">
        <v>4</v>
      </c>
    </row>
    <row r="100" spans="1:3" x14ac:dyDescent="0.25">
      <c r="A100" s="1" t="s">
        <v>95</v>
      </c>
      <c r="B100" s="9">
        <v>50.826394929800003</v>
      </c>
      <c r="C100">
        <v>4</v>
      </c>
    </row>
    <row r="101" spans="1:3" x14ac:dyDescent="0.25">
      <c r="A101" s="1" t="s">
        <v>96</v>
      </c>
      <c r="B101" s="9">
        <v>51.286871023700002</v>
      </c>
      <c r="C101">
        <v>4</v>
      </c>
    </row>
    <row r="102" spans="1:3" x14ac:dyDescent="0.25">
      <c r="A102" s="1" t="s">
        <v>97</v>
      </c>
      <c r="B102" s="9">
        <v>45.932432432399999</v>
      </c>
      <c r="C102">
        <v>4</v>
      </c>
    </row>
    <row r="103" spans="1:3" x14ac:dyDescent="0.25">
      <c r="A103" s="1" t="s">
        <v>98</v>
      </c>
      <c r="B103" s="9">
        <v>53.294997954899998</v>
      </c>
      <c r="C103">
        <v>4</v>
      </c>
    </row>
    <row r="104" spans="1:3" x14ac:dyDescent="0.25">
      <c r="A104" s="1" t="s">
        <v>99</v>
      </c>
      <c r="B104" s="9">
        <v>52.763737159599998</v>
      </c>
      <c r="C104">
        <v>4</v>
      </c>
    </row>
    <row r="105" spans="1:3" x14ac:dyDescent="0.25">
      <c r="A105" s="1" t="s">
        <v>100</v>
      </c>
      <c r="B105" s="9">
        <v>50.578984989299997</v>
      </c>
      <c r="C105">
        <v>4</v>
      </c>
    </row>
    <row r="106" spans="1:3" x14ac:dyDescent="0.25">
      <c r="A106" s="1" t="s">
        <v>101</v>
      </c>
      <c r="B106" s="9">
        <v>46.796350145399998</v>
      </c>
      <c r="C106">
        <v>4</v>
      </c>
    </row>
    <row r="107" spans="1:3" x14ac:dyDescent="0.25">
      <c r="A107" s="1" t="s">
        <v>102</v>
      </c>
      <c r="B107" s="9">
        <v>49.929211892399998</v>
      </c>
      <c r="C107">
        <v>4</v>
      </c>
    </row>
    <row r="108" spans="1:3" x14ac:dyDescent="0.25">
      <c r="A108" s="1" t="s">
        <v>103</v>
      </c>
      <c r="B108" s="9">
        <v>50.388386603800001</v>
      </c>
      <c r="C108">
        <v>4</v>
      </c>
    </row>
    <row r="109" spans="1:3" x14ac:dyDescent="0.25">
      <c r="A109" s="1" t="s">
        <v>104</v>
      </c>
      <c r="B109" s="9">
        <v>51.083785564199999</v>
      </c>
      <c r="C109">
        <v>4</v>
      </c>
    </row>
    <row r="110" spans="1:3" x14ac:dyDescent="0.25">
      <c r="A110" s="1" t="s">
        <v>105</v>
      </c>
      <c r="B110" s="9">
        <v>52.350693579199998</v>
      </c>
      <c r="C110">
        <v>4</v>
      </c>
    </row>
    <row r="111" spans="1:3" x14ac:dyDescent="0.25">
      <c r="A111" s="1" t="s">
        <v>106</v>
      </c>
      <c r="B111" s="9">
        <v>52.422180993600001</v>
      </c>
      <c r="C111">
        <v>4</v>
      </c>
    </row>
    <row r="112" spans="1:3" x14ac:dyDescent="0.25">
      <c r="A112" s="1" t="s">
        <v>107</v>
      </c>
      <c r="B112" s="9">
        <v>45.816917728900002</v>
      </c>
      <c r="C112">
        <v>4</v>
      </c>
    </row>
    <row r="113" spans="1:3" x14ac:dyDescent="0.25">
      <c r="A113" s="1" t="s">
        <v>108</v>
      </c>
      <c r="B113" s="9">
        <v>56.306857942599997</v>
      </c>
      <c r="C113">
        <v>4</v>
      </c>
    </row>
    <row r="114" spans="1:3" x14ac:dyDescent="0.25">
      <c r="A114" s="1" t="s">
        <v>109</v>
      </c>
      <c r="B114" s="9">
        <v>49.931547037000001</v>
      </c>
      <c r="C114">
        <v>4</v>
      </c>
    </row>
    <row r="115" spans="1:3" x14ac:dyDescent="0.25">
      <c r="A115" s="1" t="s">
        <v>110</v>
      </c>
      <c r="B115" s="9">
        <v>51.582045621799999</v>
      </c>
      <c r="C115">
        <v>4</v>
      </c>
    </row>
    <row r="116" spans="1:3" x14ac:dyDescent="0.25">
      <c r="A116" s="1" t="s">
        <v>111</v>
      </c>
      <c r="B116" s="9">
        <v>55.3561618751</v>
      </c>
      <c r="C116">
        <v>4</v>
      </c>
    </row>
    <row r="117" spans="1:3" x14ac:dyDescent="0.25">
      <c r="A117" s="1" t="s">
        <v>112</v>
      </c>
      <c r="B117" s="9">
        <v>48.333006471899999</v>
      </c>
      <c r="C117">
        <v>4</v>
      </c>
    </row>
    <row r="118" spans="1:3" x14ac:dyDescent="0.25">
      <c r="A118" s="1" t="s">
        <v>113</v>
      </c>
      <c r="B118" s="9">
        <v>46.289585631000001</v>
      </c>
      <c r="C118">
        <v>4</v>
      </c>
    </row>
    <row r="119" spans="1:3" x14ac:dyDescent="0.25">
      <c r="A119" s="1" t="s">
        <v>114</v>
      </c>
      <c r="B119" s="9">
        <v>54.408756703000002</v>
      </c>
      <c r="C119">
        <v>4</v>
      </c>
    </row>
    <row r="120" spans="1:3" x14ac:dyDescent="0.25">
      <c r="A120" s="1" t="s">
        <v>115</v>
      </c>
      <c r="B120" s="9">
        <v>49.895896299299999</v>
      </c>
      <c r="C120">
        <v>4</v>
      </c>
    </row>
    <row r="121" spans="1:3" x14ac:dyDescent="0.25">
      <c r="A121" s="1" t="s">
        <v>116</v>
      </c>
      <c r="B121" s="9">
        <v>53.9541270406</v>
      </c>
      <c r="C121">
        <v>4</v>
      </c>
    </row>
    <row r="122" spans="1:3" x14ac:dyDescent="0.25">
      <c r="A122" s="1" t="s">
        <v>117</v>
      </c>
      <c r="B122" s="9">
        <v>46.476810415000003</v>
      </c>
      <c r="C122">
        <v>4</v>
      </c>
    </row>
    <row r="123" spans="1:3" x14ac:dyDescent="0.25">
      <c r="A123" s="1" t="s">
        <v>118</v>
      </c>
      <c r="B123" s="9">
        <v>55.013923267300001</v>
      </c>
      <c r="C123">
        <v>4</v>
      </c>
    </row>
    <row r="124" spans="1:3" x14ac:dyDescent="0.25">
      <c r="A124" s="1" t="s">
        <v>119</v>
      </c>
      <c r="B124" s="9">
        <v>53.118419342300001</v>
      </c>
      <c r="C124">
        <v>4</v>
      </c>
    </row>
    <row r="125" spans="1:3" x14ac:dyDescent="0.25">
      <c r="A125" s="1" t="s">
        <v>120</v>
      </c>
      <c r="B125" s="9">
        <v>54.003569304000003</v>
      </c>
      <c r="C125">
        <v>4</v>
      </c>
    </row>
    <row r="126" spans="1:3" x14ac:dyDescent="0.25">
      <c r="A126" s="1" t="s">
        <v>121</v>
      </c>
      <c r="B126" s="9">
        <v>54.056120608800001</v>
      </c>
      <c r="C126">
        <v>4</v>
      </c>
    </row>
    <row r="127" spans="1:3" x14ac:dyDescent="0.25">
      <c r="A127" s="1" t="s">
        <v>122</v>
      </c>
      <c r="B127" s="9">
        <v>45.949582847400002</v>
      </c>
      <c r="C127">
        <v>4</v>
      </c>
    </row>
    <row r="128" spans="1:3" x14ac:dyDescent="0.25">
      <c r="A128" s="1" t="s">
        <v>123</v>
      </c>
      <c r="B128" s="9">
        <v>55.167863949599997</v>
      </c>
      <c r="C128">
        <v>4</v>
      </c>
    </row>
    <row r="129" spans="1:3" x14ac:dyDescent="0.25">
      <c r="A129" s="1" t="s">
        <v>124</v>
      </c>
      <c r="B129" s="9">
        <v>48.5611510791</v>
      </c>
      <c r="C129">
        <v>4</v>
      </c>
    </row>
    <row r="130" spans="1:3" x14ac:dyDescent="0.25">
      <c r="A130" s="1" t="s">
        <v>125</v>
      </c>
      <c r="B130" s="9">
        <v>56.042693259099998</v>
      </c>
      <c r="C130">
        <v>4</v>
      </c>
    </row>
    <row r="131" spans="1:3" x14ac:dyDescent="0.25">
      <c r="A131" s="1" t="s">
        <v>126</v>
      </c>
      <c r="B131" s="9">
        <v>50.864868055999999</v>
      </c>
      <c r="C131">
        <v>4</v>
      </c>
    </row>
    <row r="132" spans="1:3" x14ac:dyDescent="0.25">
      <c r="A132" s="1" t="s">
        <v>127</v>
      </c>
      <c r="B132" s="9">
        <v>49.348425758600001</v>
      </c>
      <c r="C132">
        <v>4</v>
      </c>
    </row>
    <row r="133" spans="1:3" x14ac:dyDescent="0.25">
      <c r="A133" s="1" t="s">
        <v>128</v>
      </c>
      <c r="B133" s="9">
        <v>53.219917949500001</v>
      </c>
      <c r="C133">
        <v>4</v>
      </c>
    </row>
    <row r="134" spans="1:3" x14ac:dyDescent="0.25">
      <c r="A134" s="1" t="s">
        <v>129</v>
      </c>
      <c r="B134" s="9">
        <v>44.127820787300003</v>
      </c>
      <c r="C134">
        <v>4</v>
      </c>
    </row>
    <row r="135" spans="1:3" x14ac:dyDescent="0.25">
      <c r="A135" s="1" t="s">
        <v>130</v>
      </c>
      <c r="B135" s="9">
        <v>50.958994709000002</v>
      </c>
      <c r="C135">
        <v>4</v>
      </c>
    </row>
    <row r="136" spans="1:3" x14ac:dyDescent="0.25">
      <c r="A136" s="1" t="s">
        <v>131</v>
      </c>
      <c r="B136" s="9">
        <v>48.5261768588</v>
      </c>
      <c r="C136">
        <v>4</v>
      </c>
    </row>
    <row r="137" spans="1:3" x14ac:dyDescent="0.25">
      <c r="A137" s="1" t="s">
        <v>132</v>
      </c>
      <c r="B137" s="9">
        <v>51.620947630899998</v>
      </c>
      <c r="C137">
        <v>4</v>
      </c>
    </row>
    <row r="138" spans="1:3" x14ac:dyDescent="0.25">
      <c r="A138" s="1" t="s">
        <v>133</v>
      </c>
      <c r="B138" s="9">
        <v>49.449079175199998</v>
      </c>
      <c r="C138">
        <v>4</v>
      </c>
    </row>
    <row r="139" spans="1:3" x14ac:dyDescent="0.25">
      <c r="A139" s="1" t="s">
        <v>134</v>
      </c>
      <c r="B139" s="9">
        <v>49.810299540999999</v>
      </c>
      <c r="C139">
        <v>4</v>
      </c>
    </row>
    <row r="140" spans="1:3" x14ac:dyDescent="0.25">
      <c r="A140" s="1" t="s">
        <v>135</v>
      </c>
      <c r="B140" s="9">
        <v>52.739799763199997</v>
      </c>
      <c r="C140">
        <v>4</v>
      </c>
    </row>
    <row r="141" spans="1:3" x14ac:dyDescent="0.25">
      <c r="A141" s="1" t="s">
        <v>136</v>
      </c>
      <c r="B141" s="9">
        <v>50.766383963000003</v>
      </c>
      <c r="C141">
        <v>4</v>
      </c>
    </row>
    <row r="142" spans="1:3" x14ac:dyDescent="0.25">
      <c r="A142" s="1" t="s">
        <v>137</v>
      </c>
      <c r="B142" s="9">
        <v>51.449885693699997</v>
      </c>
      <c r="C142">
        <v>4</v>
      </c>
    </row>
    <row r="143" spans="1:3" x14ac:dyDescent="0.25">
      <c r="A143" s="1" t="s">
        <v>138</v>
      </c>
      <c r="B143" s="9">
        <v>49.416862249499999</v>
      </c>
      <c r="C143">
        <v>4</v>
      </c>
    </row>
    <row r="144" spans="1:3" x14ac:dyDescent="0.25">
      <c r="A144" s="1" t="s">
        <v>139</v>
      </c>
      <c r="B144" s="9">
        <v>50.914752822099999</v>
      </c>
      <c r="C144">
        <v>4</v>
      </c>
    </row>
    <row r="145" spans="1:3" x14ac:dyDescent="0.25">
      <c r="A145" s="1" t="s">
        <v>140</v>
      </c>
      <c r="B145" s="9">
        <v>50.320004376100002</v>
      </c>
      <c r="C145">
        <v>4</v>
      </c>
    </row>
    <row r="146" spans="1:3" x14ac:dyDescent="0.25">
      <c r="A146" s="1" t="s">
        <v>141</v>
      </c>
      <c r="B146" s="9">
        <v>53.6812570146</v>
      </c>
      <c r="C146">
        <v>4</v>
      </c>
    </row>
    <row r="147" spans="1:3" x14ac:dyDescent="0.25">
      <c r="A147" s="1" t="s">
        <v>142</v>
      </c>
      <c r="B147" s="9">
        <v>49.191952506600003</v>
      </c>
      <c r="C147">
        <v>4</v>
      </c>
    </row>
    <row r="148" spans="1:3" x14ac:dyDescent="0.25">
      <c r="A148" s="1" t="s">
        <v>143</v>
      </c>
      <c r="B148" s="9">
        <v>54.408060453399997</v>
      </c>
      <c r="C148">
        <v>4</v>
      </c>
    </row>
    <row r="149" spans="1:3" x14ac:dyDescent="0.25">
      <c r="A149" s="1" t="s">
        <v>144</v>
      </c>
      <c r="B149" s="9">
        <v>43.64013267</v>
      </c>
      <c r="C149">
        <v>4</v>
      </c>
    </row>
    <row r="150" spans="1:3" x14ac:dyDescent="0.25">
      <c r="A150" s="1" t="s">
        <v>145</v>
      </c>
      <c r="B150" s="9">
        <v>52.986913010000002</v>
      </c>
      <c r="C150">
        <v>4</v>
      </c>
    </row>
    <row r="151" spans="1:3" x14ac:dyDescent="0.25">
      <c r="A151" s="1" t="s">
        <v>146</v>
      </c>
      <c r="B151" s="9">
        <v>46.828417380300003</v>
      </c>
      <c r="C151">
        <v>4</v>
      </c>
    </row>
    <row r="152" spans="1:3" x14ac:dyDescent="0.25">
      <c r="A152" s="1" t="s">
        <v>147</v>
      </c>
      <c r="B152" s="9">
        <v>60.218552695500001</v>
      </c>
      <c r="C152">
        <v>5</v>
      </c>
    </row>
    <row r="153" spans="1:3" x14ac:dyDescent="0.25">
      <c r="A153" s="1" t="s">
        <v>148</v>
      </c>
      <c r="B153" s="9">
        <v>47.932261627199999</v>
      </c>
      <c r="C153">
        <v>4</v>
      </c>
    </row>
    <row r="154" spans="1:3" x14ac:dyDescent="0.25">
      <c r="A154" s="1" t="s">
        <v>149</v>
      </c>
      <c r="B154" s="9">
        <v>47.3500349336</v>
      </c>
      <c r="C154">
        <v>4</v>
      </c>
    </row>
    <row r="155" spans="1:3" x14ac:dyDescent="0.25">
      <c r="A155" s="1" t="s">
        <v>150</v>
      </c>
      <c r="B155" s="9">
        <v>51.385116784399997</v>
      </c>
      <c r="C155">
        <v>4</v>
      </c>
    </row>
    <row r="156" spans="1:3" x14ac:dyDescent="0.25">
      <c r="A156" s="1" t="s">
        <v>151</v>
      </c>
      <c r="B156" s="9">
        <v>54.610575670700001</v>
      </c>
      <c r="C156">
        <v>4</v>
      </c>
    </row>
    <row r="157" spans="1:3" x14ac:dyDescent="0.25">
      <c r="A157" s="1" t="s">
        <v>152</v>
      </c>
      <c r="B157" s="9">
        <v>48.515205724499999</v>
      </c>
      <c r="C157">
        <v>4</v>
      </c>
    </row>
    <row r="158" spans="1:3" x14ac:dyDescent="0.25">
      <c r="A158" s="1" t="s">
        <v>153</v>
      </c>
      <c r="B158" s="9">
        <v>48.200815330799998</v>
      </c>
      <c r="C158">
        <v>4</v>
      </c>
    </row>
    <row r="159" spans="1:3" x14ac:dyDescent="0.25">
      <c r="A159" s="1" t="s">
        <v>154</v>
      </c>
      <c r="B159" s="9">
        <v>51.007162041199997</v>
      </c>
      <c r="C159">
        <v>4</v>
      </c>
    </row>
    <row r="160" spans="1:3" x14ac:dyDescent="0.25">
      <c r="A160" s="1" t="s">
        <v>155</v>
      </c>
      <c r="B160" s="9">
        <v>48.483823695200002</v>
      </c>
      <c r="C160">
        <v>4</v>
      </c>
    </row>
    <row r="161" spans="1:3" x14ac:dyDescent="0.25">
      <c r="A161" s="1" t="s">
        <v>156</v>
      </c>
      <c r="B161" s="9">
        <v>47.729083665300003</v>
      </c>
      <c r="C161">
        <v>4</v>
      </c>
    </row>
    <row r="162" spans="1:3" x14ac:dyDescent="0.25">
      <c r="A162" s="1" t="s">
        <v>157</v>
      </c>
      <c r="B162" s="9">
        <v>45.243259993800002</v>
      </c>
      <c r="C162">
        <v>4</v>
      </c>
    </row>
    <row r="163" spans="1:3" x14ac:dyDescent="0.25">
      <c r="A163" s="1" t="s">
        <v>158</v>
      </c>
      <c r="B163" s="9">
        <v>50.415438220299997</v>
      </c>
      <c r="C163">
        <v>4</v>
      </c>
    </row>
    <row r="164" spans="1:3" x14ac:dyDescent="0.25">
      <c r="A164" s="1" t="s">
        <v>159</v>
      </c>
      <c r="B164" s="9">
        <v>47.821765777700001</v>
      </c>
      <c r="C164">
        <v>4</v>
      </c>
    </row>
    <row r="165" spans="1:3" x14ac:dyDescent="0.25">
      <c r="A165" s="1" t="s">
        <v>160</v>
      </c>
      <c r="B165" s="9">
        <v>60.454691002200001</v>
      </c>
      <c r="C165">
        <v>5</v>
      </c>
    </row>
    <row r="166" spans="1:3" x14ac:dyDescent="0.25">
      <c r="A166" s="1" t="s">
        <v>161</v>
      </c>
      <c r="B166" s="9">
        <v>47.8814540403</v>
      </c>
      <c r="C166">
        <v>4</v>
      </c>
    </row>
    <row r="167" spans="1:3" x14ac:dyDescent="0.25">
      <c r="A167" s="1" t="s">
        <v>162</v>
      </c>
      <c r="B167" s="9">
        <v>48.772412766899997</v>
      </c>
      <c r="C167">
        <v>4</v>
      </c>
    </row>
    <row r="168" spans="1:3" x14ac:dyDescent="0.25">
      <c r="A168" s="1" t="s">
        <v>163</v>
      </c>
      <c r="B168" s="9">
        <v>51.677831241900002</v>
      </c>
      <c r="C168">
        <v>4</v>
      </c>
    </row>
    <row r="169" spans="1:3" x14ac:dyDescent="0.25">
      <c r="A169" s="1" t="s">
        <v>164</v>
      </c>
      <c r="B169" s="9">
        <v>46.987681970899999</v>
      </c>
      <c r="C169">
        <v>4</v>
      </c>
    </row>
    <row r="170" spans="1:3" x14ac:dyDescent="0.25">
      <c r="A170" s="1" t="s">
        <v>165</v>
      </c>
      <c r="B170" s="9">
        <v>45.940980594800003</v>
      </c>
      <c r="C170">
        <v>4</v>
      </c>
    </row>
    <row r="171" spans="1:3" x14ac:dyDescent="0.25">
      <c r="A171" s="1" t="s">
        <v>166</v>
      </c>
      <c r="B171" s="9">
        <v>50.234842015399998</v>
      </c>
      <c r="C171">
        <v>4</v>
      </c>
    </row>
    <row r="172" spans="1:3" x14ac:dyDescent="0.25">
      <c r="A172" s="1" t="s">
        <v>167</v>
      </c>
      <c r="B172" s="9">
        <v>47.8741362624</v>
      </c>
      <c r="C172">
        <v>4</v>
      </c>
    </row>
    <row r="173" spans="1:3" x14ac:dyDescent="0.25">
      <c r="A173" s="1" t="s">
        <v>168</v>
      </c>
      <c r="B173" s="9">
        <v>53.193080878899998</v>
      </c>
      <c r="C173">
        <v>4</v>
      </c>
    </row>
    <row r="174" spans="1:3" x14ac:dyDescent="0.25">
      <c r="A174" s="1" t="s">
        <v>169</v>
      </c>
      <c r="B174" s="9">
        <v>50.028968713799998</v>
      </c>
      <c r="C174">
        <v>4</v>
      </c>
    </row>
    <row r="175" spans="1:3" x14ac:dyDescent="0.25">
      <c r="A175" s="1" t="s">
        <v>170</v>
      </c>
      <c r="B175" s="9">
        <v>54.529175911899998</v>
      </c>
      <c r="C175">
        <v>4</v>
      </c>
    </row>
    <row r="176" spans="1:3" x14ac:dyDescent="0.25">
      <c r="A176" s="1" t="s">
        <v>171</v>
      </c>
      <c r="B176" s="9">
        <v>55.367934589400001</v>
      </c>
      <c r="C176">
        <v>4</v>
      </c>
    </row>
    <row r="177" spans="1:3" x14ac:dyDescent="0.25">
      <c r="A177" s="1" t="s">
        <v>172</v>
      </c>
      <c r="B177" s="9">
        <v>48.6204782342</v>
      </c>
      <c r="C177">
        <v>4</v>
      </c>
    </row>
    <row r="178" spans="1:3" x14ac:dyDescent="0.25">
      <c r="A178" s="1" t="s">
        <v>173</v>
      </c>
      <c r="B178" s="9">
        <v>52.401917620600003</v>
      </c>
      <c r="C178">
        <v>4</v>
      </c>
    </row>
    <row r="179" spans="1:3" x14ac:dyDescent="0.25">
      <c r="A179" s="1" t="s">
        <v>174</v>
      </c>
      <c r="B179" s="9">
        <v>50.372578241399999</v>
      </c>
      <c r="C179">
        <v>4</v>
      </c>
    </row>
    <row r="180" spans="1:3" x14ac:dyDescent="0.25">
      <c r="A180" s="1" t="s">
        <v>175</v>
      </c>
      <c r="B180" s="9">
        <v>52.778849864900003</v>
      </c>
      <c r="C180">
        <v>4</v>
      </c>
    </row>
    <row r="181" spans="1:3" x14ac:dyDescent="0.25">
      <c r="A181" s="1" t="s">
        <v>176</v>
      </c>
      <c r="B181" s="9">
        <v>55.542550897799998</v>
      </c>
      <c r="C181">
        <v>4</v>
      </c>
    </row>
    <row r="182" spans="1:3" x14ac:dyDescent="0.25">
      <c r="A182" s="1" t="s">
        <v>177</v>
      </c>
      <c r="B182" s="9">
        <v>52.2518699273</v>
      </c>
      <c r="C182">
        <v>4</v>
      </c>
    </row>
    <row r="183" spans="1:3" x14ac:dyDescent="0.25">
      <c r="A183" s="1" t="s">
        <v>178</v>
      </c>
      <c r="B183" s="9">
        <v>48.709018854299998</v>
      </c>
      <c r="C183">
        <v>4</v>
      </c>
    </row>
    <row r="184" spans="1:3" x14ac:dyDescent="0.25">
      <c r="A184" s="1" t="s">
        <v>179</v>
      </c>
      <c r="B184" s="9">
        <v>49.767394200200002</v>
      </c>
      <c r="C184">
        <v>4</v>
      </c>
    </row>
    <row r="185" spans="1:3" x14ac:dyDescent="0.25">
      <c r="A185" s="1" t="s">
        <v>180</v>
      </c>
      <c r="B185" s="9">
        <v>53.254666795600002</v>
      </c>
      <c r="C185">
        <v>4</v>
      </c>
    </row>
    <row r="186" spans="1:3" x14ac:dyDescent="0.25">
      <c r="A186" s="1" t="s">
        <v>181</v>
      </c>
      <c r="B186" s="9">
        <v>52.067868504800003</v>
      </c>
      <c r="C186">
        <v>4</v>
      </c>
    </row>
    <row r="187" spans="1:3" x14ac:dyDescent="0.25">
      <c r="A187" s="1" t="s">
        <v>182</v>
      </c>
      <c r="B187" s="9">
        <v>55.392473813499997</v>
      </c>
      <c r="C187">
        <v>4</v>
      </c>
    </row>
    <row r="188" spans="1:3" x14ac:dyDescent="0.25">
      <c r="A188" s="1" t="s">
        <v>183</v>
      </c>
      <c r="B188" s="9">
        <v>46.117234468900001</v>
      </c>
      <c r="C188">
        <v>4</v>
      </c>
    </row>
    <row r="189" spans="1:3" x14ac:dyDescent="0.25">
      <c r="A189" s="1" t="s">
        <v>184</v>
      </c>
      <c r="B189" s="9">
        <v>54.503540260199998</v>
      </c>
      <c r="C189">
        <v>4</v>
      </c>
    </row>
    <row r="190" spans="1:3" x14ac:dyDescent="0.25">
      <c r="A190" s="1" t="s">
        <v>185</v>
      </c>
      <c r="B190" s="9">
        <v>51.509009009000003</v>
      </c>
      <c r="C190">
        <v>4</v>
      </c>
    </row>
    <row r="191" spans="1:3" x14ac:dyDescent="0.25">
      <c r="A191" s="1" t="s">
        <v>186</v>
      </c>
      <c r="B191" s="9">
        <v>47.116382505600001</v>
      </c>
      <c r="C191">
        <v>4</v>
      </c>
    </row>
    <row r="192" spans="1:3" x14ac:dyDescent="0.25">
      <c r="A192" s="1" t="s">
        <v>187</v>
      </c>
      <c r="B192" s="9">
        <v>44.732089103</v>
      </c>
      <c r="C192">
        <v>4</v>
      </c>
    </row>
    <row r="193" spans="1:3" x14ac:dyDescent="0.25">
      <c r="A193" s="1" t="s">
        <v>188</v>
      </c>
      <c r="B193" s="9">
        <v>58.081800321499998</v>
      </c>
      <c r="C193">
        <v>5</v>
      </c>
    </row>
    <row r="194" spans="1:3" x14ac:dyDescent="0.25">
      <c r="A194" s="1" t="s">
        <v>189</v>
      </c>
      <c r="B194" s="9">
        <v>49.858830910800002</v>
      </c>
      <c r="C194">
        <v>4</v>
      </c>
    </row>
    <row r="195" spans="1:3" x14ac:dyDescent="0.25">
      <c r="A195" s="1" t="s">
        <v>190</v>
      </c>
      <c r="B195" s="9">
        <v>47.646122356200003</v>
      </c>
      <c r="C195">
        <v>4</v>
      </c>
    </row>
    <row r="196" spans="1:3" x14ac:dyDescent="0.25">
      <c r="A196" s="1" t="s">
        <v>191</v>
      </c>
      <c r="B196" s="9">
        <v>47.171895713700003</v>
      </c>
      <c r="C196">
        <v>4</v>
      </c>
    </row>
    <row r="197" spans="1:3" x14ac:dyDescent="0.25">
      <c r="A197" s="1" t="s">
        <v>192</v>
      </c>
      <c r="B197" s="9">
        <v>51.845819761100003</v>
      </c>
      <c r="C197">
        <v>4</v>
      </c>
    </row>
    <row r="198" spans="1:3" x14ac:dyDescent="0.25">
      <c r="A198" s="1" t="s">
        <v>193</v>
      </c>
      <c r="B198" s="9">
        <v>52.7645672222</v>
      </c>
      <c r="C198">
        <v>4</v>
      </c>
    </row>
    <row r="199" spans="1:3" x14ac:dyDescent="0.25">
      <c r="A199" s="1" t="s">
        <v>194</v>
      </c>
      <c r="B199" s="9">
        <v>51.425562935400002</v>
      </c>
      <c r="C199">
        <v>4</v>
      </c>
    </row>
    <row r="200" spans="1:3" x14ac:dyDescent="0.25">
      <c r="A200" s="1" t="s">
        <v>195</v>
      </c>
      <c r="B200" s="9">
        <v>54.813161112000003</v>
      </c>
      <c r="C200">
        <v>4</v>
      </c>
    </row>
    <row r="201" spans="1:3" x14ac:dyDescent="0.25">
      <c r="A201" s="1" t="s">
        <v>196</v>
      </c>
      <c r="B201" s="9">
        <v>49.619433198400003</v>
      </c>
      <c r="C201">
        <v>4</v>
      </c>
    </row>
    <row r="202" spans="1:3" x14ac:dyDescent="0.25">
      <c r="A202" s="1" t="s">
        <v>197</v>
      </c>
      <c r="B202" s="9">
        <v>56.283917431699997</v>
      </c>
      <c r="C202">
        <v>4</v>
      </c>
    </row>
    <row r="203" spans="1:3" x14ac:dyDescent="0.25">
      <c r="A203" s="1" t="s">
        <v>198</v>
      </c>
      <c r="B203" s="9">
        <v>48.738708800300003</v>
      </c>
      <c r="C203">
        <v>4</v>
      </c>
    </row>
    <row r="204" spans="1:3" x14ac:dyDescent="0.25">
      <c r="A204" s="1" t="s">
        <v>199</v>
      </c>
      <c r="B204" s="9">
        <v>55.638120007399998</v>
      </c>
      <c r="C204">
        <v>4</v>
      </c>
    </row>
    <row r="205" spans="1:3" x14ac:dyDescent="0.25">
      <c r="A205" s="1" t="s">
        <v>200</v>
      </c>
      <c r="B205" s="9">
        <v>49.6332745335</v>
      </c>
      <c r="C205">
        <v>4</v>
      </c>
    </row>
    <row r="206" spans="1:3" x14ac:dyDescent="0.25">
      <c r="A206" s="1" t="s">
        <v>201</v>
      </c>
      <c r="B206" s="9">
        <v>53.283160865500001</v>
      </c>
      <c r="C206">
        <v>4</v>
      </c>
    </row>
    <row r="207" spans="1:3" x14ac:dyDescent="0.25">
      <c r="A207" s="1" t="s">
        <v>202</v>
      </c>
      <c r="B207" s="9">
        <v>50.6074570591</v>
      </c>
      <c r="C207">
        <v>4</v>
      </c>
    </row>
    <row r="208" spans="1:3" x14ac:dyDescent="0.25">
      <c r="A208" s="1" t="s">
        <v>203</v>
      </c>
      <c r="B208" s="9">
        <v>55.881495871799999</v>
      </c>
      <c r="C208">
        <v>4</v>
      </c>
    </row>
  </sheetData>
  <sortState ref="A3:A208">
    <sortCondition ref="A3:A208"/>
  </sortState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Indikátor č. 1</vt:lpstr>
      <vt:lpstr>Indikátor č. 2</vt:lpstr>
      <vt:lpstr>Indikátor č. 3</vt:lpstr>
      <vt:lpstr>Indikátor č. 4</vt:lpstr>
      <vt:lpstr>Indikátor č. 5</vt:lpstr>
      <vt:lpstr>Indikátor č. 6</vt:lpstr>
      <vt:lpstr>Indikátor č. 7</vt:lpstr>
      <vt:lpstr>Indikátor č. 8</vt:lpstr>
      <vt:lpstr>Indikátor č. 9</vt:lpstr>
      <vt:lpstr>Indikátor č. 10</vt:lpstr>
      <vt:lpstr>Indikátor č. 11</vt:lpstr>
      <vt:lpstr>Souhrn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</dc:creator>
  <cp:lastModifiedBy>Simona</cp:lastModifiedBy>
  <dcterms:created xsi:type="dcterms:W3CDTF">2015-06-05T18:19:34Z</dcterms:created>
  <dcterms:modified xsi:type="dcterms:W3CDTF">2022-11-28T07:22:58Z</dcterms:modified>
</cp:coreProperties>
</file>